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ata1\RES\DATA\Inflation\USA\monthly\BPEA\"/>
    </mc:Choice>
  </mc:AlternateContent>
  <xr:revisionPtr revIDLastSave="0" documentId="14_{141E1426-1CFB-470A-8D03-77979DA3C827}" xr6:coauthVersionLast="47" xr6:coauthVersionMax="47" xr10:uidLastSave="{00000000-0000-0000-0000-000000000000}"/>
  <bookViews>
    <workbookView xWindow="-110" yWindow="-110" windowWidth="38620" windowHeight="21220" xr2:uid="{972213C4-0FB0-AB42-ABE6-B702F78A910C}"/>
  </bookViews>
  <sheets>
    <sheet name="line 1" sheetId="4" r:id="rId1"/>
    <sheet name="line 2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5" l="1"/>
  <c r="I2" i="4"/>
  <c r="G5" i="5"/>
  <c r="G6" i="5"/>
  <c r="G7" i="5"/>
  <c r="G8" i="5"/>
  <c r="B73" i="5"/>
  <c r="C73" i="5" s="1"/>
  <c r="D73" i="5" s="1"/>
  <c r="B72" i="5"/>
  <c r="C72" i="5" s="1"/>
  <c r="D72" i="5" s="1"/>
  <c r="B71" i="5"/>
  <c r="C71" i="5" s="1"/>
  <c r="D71" i="5" s="1"/>
  <c r="B70" i="5"/>
  <c r="C70" i="5" s="1"/>
  <c r="D70" i="5" s="1"/>
  <c r="B69" i="5"/>
  <c r="C69" i="5" s="1"/>
  <c r="D69" i="5" s="1"/>
  <c r="C68" i="5"/>
  <c r="D68" i="5" s="1"/>
  <c r="B68" i="5"/>
  <c r="B67" i="5"/>
  <c r="C67" i="5" s="1"/>
  <c r="D67" i="5" s="1"/>
  <c r="B66" i="5"/>
  <c r="C66" i="5" s="1"/>
  <c r="D66" i="5" s="1"/>
  <c r="B65" i="5"/>
  <c r="C65" i="5" s="1"/>
  <c r="D65" i="5" s="1"/>
  <c r="B64" i="5"/>
  <c r="C64" i="5" s="1"/>
  <c r="D64" i="5" s="1"/>
  <c r="B63" i="5"/>
  <c r="C63" i="5" s="1"/>
  <c r="D63" i="5" s="1"/>
  <c r="B62" i="5"/>
  <c r="C62" i="5" s="1"/>
  <c r="D62" i="5" s="1"/>
  <c r="C61" i="5"/>
  <c r="D61" i="5" s="1"/>
  <c r="B61" i="5"/>
  <c r="B60" i="5"/>
  <c r="C60" i="5" s="1"/>
  <c r="D60" i="5" s="1"/>
  <c r="B59" i="5"/>
  <c r="C59" i="5" s="1"/>
  <c r="D59" i="5" s="1"/>
  <c r="B58" i="5"/>
  <c r="C58" i="5" s="1"/>
  <c r="D58" i="5" s="1"/>
  <c r="B57" i="5"/>
  <c r="C57" i="5" s="1"/>
  <c r="D57" i="5" s="1"/>
  <c r="B56" i="5"/>
  <c r="C56" i="5" s="1"/>
  <c r="D56" i="5" s="1"/>
  <c r="B55" i="5"/>
  <c r="C55" i="5" s="1"/>
  <c r="D55" i="5" s="1"/>
  <c r="B54" i="5"/>
  <c r="C54" i="5" s="1"/>
  <c r="D54" i="5" s="1"/>
  <c r="B53" i="5"/>
  <c r="C53" i="5" s="1"/>
  <c r="D53" i="5" s="1"/>
  <c r="B52" i="5"/>
  <c r="C52" i="5" s="1"/>
  <c r="D52" i="5" s="1"/>
  <c r="B51" i="5"/>
  <c r="C51" i="5" s="1"/>
  <c r="D51" i="5" s="1"/>
  <c r="B50" i="5"/>
  <c r="C50" i="5" s="1"/>
  <c r="D50" i="5" s="1"/>
  <c r="B49" i="5"/>
  <c r="C49" i="5" s="1"/>
  <c r="D49" i="5" s="1"/>
  <c r="B48" i="5"/>
  <c r="C48" i="5" s="1"/>
  <c r="D48" i="5" s="1"/>
  <c r="B47" i="5"/>
  <c r="C47" i="5" s="1"/>
  <c r="D47" i="5" s="1"/>
  <c r="B46" i="5"/>
  <c r="C46" i="5" s="1"/>
  <c r="D46" i="5" s="1"/>
  <c r="B45" i="5"/>
  <c r="C45" i="5" s="1"/>
  <c r="D45" i="5" s="1"/>
  <c r="B44" i="5"/>
  <c r="C44" i="5" s="1"/>
  <c r="D44" i="5" s="1"/>
  <c r="B43" i="5"/>
  <c r="C43" i="5" s="1"/>
  <c r="D43" i="5" s="1"/>
  <c r="B42" i="5"/>
  <c r="C42" i="5" s="1"/>
  <c r="D42" i="5" s="1"/>
  <c r="B41" i="5"/>
  <c r="C41" i="5" s="1"/>
  <c r="D41" i="5" s="1"/>
  <c r="B40" i="5"/>
  <c r="C40" i="5" s="1"/>
  <c r="D40" i="5" s="1"/>
  <c r="B39" i="5"/>
  <c r="C39" i="5" s="1"/>
  <c r="D39" i="5" s="1"/>
  <c r="B38" i="5"/>
  <c r="C38" i="5" s="1"/>
  <c r="D38" i="5" s="1"/>
  <c r="B37" i="5"/>
  <c r="C37" i="5" s="1"/>
  <c r="D37" i="5" s="1"/>
  <c r="B36" i="5"/>
  <c r="C36" i="5" s="1"/>
  <c r="D36" i="5" s="1"/>
  <c r="B35" i="5"/>
  <c r="C35" i="5" s="1"/>
  <c r="D35" i="5" s="1"/>
  <c r="B34" i="5"/>
  <c r="C34" i="5" s="1"/>
  <c r="D34" i="5" s="1"/>
  <c r="B33" i="5"/>
  <c r="C33" i="5" s="1"/>
  <c r="D33" i="5" s="1"/>
  <c r="B32" i="5"/>
  <c r="C32" i="5" s="1"/>
  <c r="D32" i="5" s="1"/>
  <c r="B31" i="5"/>
  <c r="C31" i="5" s="1"/>
  <c r="D31" i="5" s="1"/>
  <c r="B30" i="5"/>
  <c r="C30" i="5" s="1"/>
  <c r="D30" i="5" s="1"/>
  <c r="C29" i="5"/>
  <c r="D29" i="5" s="1"/>
  <c r="B29" i="5"/>
  <c r="B28" i="5"/>
  <c r="C28" i="5" s="1"/>
  <c r="D28" i="5" s="1"/>
  <c r="B27" i="5"/>
  <c r="C27" i="5" s="1"/>
  <c r="D27" i="5" s="1"/>
  <c r="B26" i="5"/>
  <c r="C26" i="5" s="1"/>
  <c r="D26" i="5" s="1"/>
  <c r="B25" i="5"/>
  <c r="C25" i="5" s="1"/>
  <c r="D25" i="5" s="1"/>
  <c r="B24" i="5"/>
  <c r="C24" i="5" s="1"/>
  <c r="D24" i="5" s="1"/>
  <c r="B23" i="5"/>
  <c r="C23" i="5" s="1"/>
  <c r="D23" i="5" s="1"/>
  <c r="B22" i="5"/>
  <c r="C22" i="5" s="1"/>
  <c r="D22" i="5" s="1"/>
  <c r="B21" i="5"/>
  <c r="C21" i="5" s="1"/>
  <c r="D21" i="5" s="1"/>
  <c r="B20" i="5"/>
  <c r="C20" i="5" s="1"/>
  <c r="D20" i="5" s="1"/>
  <c r="B19" i="5"/>
  <c r="C19" i="5" s="1"/>
  <c r="D19" i="5" s="1"/>
  <c r="B18" i="5"/>
  <c r="C18" i="5" s="1"/>
  <c r="D18" i="5" s="1"/>
  <c r="B17" i="5"/>
  <c r="C17" i="5" s="1"/>
  <c r="D17" i="5" s="1"/>
  <c r="B16" i="5"/>
  <c r="C16" i="5" s="1"/>
  <c r="D16" i="5" s="1"/>
  <c r="B15" i="5"/>
  <c r="C15" i="5" s="1"/>
  <c r="D15" i="5" s="1"/>
  <c r="B14" i="5"/>
  <c r="C14" i="5" s="1"/>
  <c r="D14" i="5" s="1"/>
  <c r="B13" i="5"/>
  <c r="C13" i="5" s="1"/>
  <c r="D13" i="5" s="1"/>
  <c r="B12" i="5"/>
  <c r="C12" i="5" s="1"/>
  <c r="D12" i="5" s="1"/>
  <c r="B11" i="5"/>
  <c r="C11" i="5" s="1"/>
  <c r="D11" i="5" s="1"/>
  <c r="B10" i="5"/>
  <c r="C10" i="5" s="1"/>
  <c r="D10" i="5" s="1"/>
  <c r="B9" i="5"/>
  <c r="C9" i="5" s="1"/>
  <c r="D9" i="5" s="1"/>
  <c r="B8" i="5"/>
  <c r="C8" i="5" s="1"/>
  <c r="D8" i="5" s="1"/>
  <c r="B7" i="5"/>
  <c r="C7" i="5" s="1"/>
  <c r="D7" i="5" s="1"/>
  <c r="B6" i="5"/>
  <c r="C6" i="5" s="1"/>
  <c r="D6" i="5" s="1"/>
  <c r="B5" i="5"/>
  <c r="C5" i="5" s="1"/>
  <c r="D5" i="5" s="1"/>
  <c r="B4" i="5"/>
  <c r="C4" i="5" s="1"/>
  <c r="D4" i="5" s="1"/>
  <c r="A4" i="5"/>
  <c r="A5" i="5" s="1"/>
  <c r="B3" i="5"/>
  <c r="C3" i="5" s="1"/>
  <c r="D3" i="5" s="1"/>
  <c r="A73" i="4"/>
  <c r="B73" i="4" s="1"/>
  <c r="C73" i="4" s="1"/>
  <c r="D73" i="4" s="1"/>
  <c r="A72" i="4"/>
  <c r="B72" i="4" s="1"/>
  <c r="C72" i="4" s="1"/>
  <c r="D72" i="4" s="1"/>
  <c r="A18" i="4"/>
  <c r="B18" i="4" s="1"/>
  <c r="C18" i="4" s="1"/>
  <c r="D18" i="4" s="1"/>
  <c r="A5" i="4"/>
  <c r="A6" i="4" s="1"/>
  <c r="A4" i="4"/>
  <c r="B5" i="4"/>
  <c r="C5" i="4" s="1"/>
  <c r="D5" i="4" s="1"/>
  <c r="B4" i="4"/>
  <c r="C4" i="4" s="1"/>
  <c r="D4" i="4" s="1"/>
  <c r="B3" i="4"/>
  <c r="C3" i="4" s="1"/>
  <c r="D3" i="4" s="1"/>
  <c r="A6" i="5" l="1"/>
  <c r="A19" i="4"/>
  <c r="A7" i="4"/>
  <c r="B6" i="4"/>
  <c r="C6" i="4" s="1"/>
  <c r="D6" i="4" s="1"/>
  <c r="A7" i="5" l="1"/>
  <c r="B19" i="4"/>
  <c r="C19" i="4" s="1"/>
  <c r="D19" i="4" s="1"/>
  <c r="A20" i="4"/>
  <c r="A8" i="4"/>
  <c r="B7" i="4"/>
  <c r="C7" i="4" s="1"/>
  <c r="D7" i="4" s="1"/>
  <c r="A8" i="5" l="1"/>
  <c r="A21" i="4"/>
  <c r="B20" i="4"/>
  <c r="C20" i="4" s="1"/>
  <c r="D20" i="4" s="1"/>
  <c r="A9" i="4"/>
  <c r="B8" i="4"/>
  <c r="C8" i="4" s="1"/>
  <c r="D8" i="4" s="1"/>
  <c r="A9" i="5" l="1"/>
  <c r="B21" i="4"/>
  <c r="C21" i="4" s="1"/>
  <c r="D21" i="4" s="1"/>
  <c r="A22" i="4"/>
  <c r="B9" i="4"/>
  <c r="C9" i="4" s="1"/>
  <c r="D9" i="4" s="1"/>
  <c r="A10" i="4"/>
  <c r="A10" i="5" l="1"/>
  <c r="B22" i="4"/>
  <c r="C22" i="4" s="1"/>
  <c r="D22" i="4" s="1"/>
  <c r="A23" i="4"/>
  <c r="B10" i="4"/>
  <c r="C10" i="4" s="1"/>
  <c r="D10" i="4" s="1"/>
  <c r="A11" i="4"/>
  <c r="A11" i="5" l="1"/>
  <c r="B23" i="4"/>
  <c r="C23" i="4" s="1"/>
  <c r="D23" i="4" s="1"/>
  <c r="A24" i="4"/>
  <c r="A12" i="4"/>
  <c r="B11" i="4"/>
  <c r="C11" i="4" s="1"/>
  <c r="D11" i="4" s="1"/>
  <c r="A12" i="5" l="1"/>
  <c r="A25" i="4"/>
  <c r="B24" i="4"/>
  <c r="C24" i="4" s="1"/>
  <c r="D24" i="4" s="1"/>
  <c r="A13" i="4"/>
  <c r="B12" i="4"/>
  <c r="C12" i="4" s="1"/>
  <c r="D12" i="4" s="1"/>
  <c r="A13" i="5" l="1"/>
  <c r="B25" i="4"/>
  <c r="C25" i="4" s="1"/>
  <c r="D25" i="4" s="1"/>
  <c r="A26" i="4"/>
  <c r="B13" i="4"/>
  <c r="C13" i="4" s="1"/>
  <c r="D13" i="4" s="1"/>
  <c r="A14" i="4"/>
  <c r="A14" i="5" l="1"/>
  <c r="B26" i="4"/>
  <c r="C26" i="4" s="1"/>
  <c r="D26" i="4" s="1"/>
  <c r="A27" i="4"/>
  <c r="A15" i="4"/>
  <c r="B14" i="4"/>
  <c r="C14" i="4" s="1"/>
  <c r="D14" i="4" s="1"/>
  <c r="A15" i="5" l="1"/>
  <c r="B27" i="4"/>
  <c r="C27" i="4" s="1"/>
  <c r="D27" i="4" s="1"/>
  <c r="A28" i="4"/>
  <c r="A16" i="4"/>
  <c r="B15" i="4"/>
  <c r="C15" i="4" s="1"/>
  <c r="D15" i="4" s="1"/>
  <c r="A16" i="5" l="1"/>
  <c r="A29" i="4"/>
  <c r="B28" i="4"/>
  <c r="C28" i="4" s="1"/>
  <c r="D28" i="4" s="1"/>
  <c r="A17" i="4"/>
  <c r="B17" i="4" s="1"/>
  <c r="C17" i="4" s="1"/>
  <c r="D17" i="4" s="1"/>
  <c r="B16" i="4"/>
  <c r="C16" i="4" s="1"/>
  <c r="D16" i="4" s="1"/>
  <c r="A17" i="5" l="1"/>
  <c r="B29" i="4"/>
  <c r="C29" i="4" s="1"/>
  <c r="D29" i="4" s="1"/>
  <c r="A30" i="4"/>
  <c r="A18" i="5" l="1"/>
  <c r="B30" i="4"/>
  <c r="C30" i="4" s="1"/>
  <c r="D30" i="4" s="1"/>
  <c r="A31" i="4"/>
  <c r="A19" i="5" l="1"/>
  <c r="B31" i="4"/>
  <c r="C31" i="4" s="1"/>
  <c r="D31" i="4" s="1"/>
  <c r="A32" i="4"/>
  <c r="A20" i="5" l="1"/>
  <c r="A33" i="4"/>
  <c r="B32" i="4"/>
  <c r="C32" i="4" s="1"/>
  <c r="D32" i="4" s="1"/>
  <c r="A21" i="5" l="1"/>
  <c r="B33" i="4"/>
  <c r="C33" i="4" s="1"/>
  <c r="D33" i="4" s="1"/>
  <c r="A34" i="4"/>
  <c r="A22" i="5" l="1"/>
  <c r="A35" i="4"/>
  <c r="B34" i="4"/>
  <c r="C34" i="4" s="1"/>
  <c r="D34" i="4" s="1"/>
  <c r="A23" i="5" l="1"/>
  <c r="B35" i="4"/>
  <c r="C35" i="4" s="1"/>
  <c r="D35" i="4" s="1"/>
  <c r="A36" i="4"/>
  <c r="A24" i="5" l="1"/>
  <c r="A37" i="4"/>
  <c r="B36" i="4"/>
  <c r="C36" i="4" s="1"/>
  <c r="D36" i="4" s="1"/>
  <c r="A25" i="5" l="1"/>
  <c r="B37" i="4"/>
  <c r="C37" i="4" s="1"/>
  <c r="D37" i="4" s="1"/>
  <c r="A38" i="4"/>
  <c r="A26" i="5" l="1"/>
  <c r="B38" i="4"/>
  <c r="C38" i="4" s="1"/>
  <c r="D38" i="4" s="1"/>
  <c r="A39" i="4"/>
  <c r="A27" i="5" l="1"/>
  <c r="B39" i="4"/>
  <c r="C39" i="4" s="1"/>
  <c r="D39" i="4" s="1"/>
  <c r="A40" i="4"/>
  <c r="A28" i="5" l="1"/>
  <c r="A41" i="4"/>
  <c r="B40" i="4"/>
  <c r="C40" i="4" s="1"/>
  <c r="D40" i="4" s="1"/>
  <c r="A29" i="5" l="1"/>
  <c r="B41" i="4"/>
  <c r="C41" i="4" s="1"/>
  <c r="D41" i="4" s="1"/>
  <c r="A42" i="4"/>
  <c r="A30" i="5" l="1"/>
  <c r="B42" i="4"/>
  <c r="C42" i="4" s="1"/>
  <c r="D42" i="4" s="1"/>
  <c r="A43" i="4"/>
  <c r="A31" i="5" l="1"/>
  <c r="B43" i="4"/>
  <c r="C43" i="4" s="1"/>
  <c r="D43" i="4" s="1"/>
  <c r="A44" i="4"/>
  <c r="A32" i="5" l="1"/>
  <c r="A45" i="4"/>
  <c r="B44" i="4"/>
  <c r="C44" i="4" s="1"/>
  <c r="D44" i="4" s="1"/>
  <c r="A33" i="5" l="1"/>
  <c r="B45" i="4"/>
  <c r="C45" i="4" s="1"/>
  <c r="D45" i="4" s="1"/>
  <c r="A46" i="4"/>
  <c r="A34" i="5" l="1"/>
  <c r="B46" i="4"/>
  <c r="C46" i="4" s="1"/>
  <c r="D46" i="4" s="1"/>
  <c r="A47" i="4"/>
  <c r="A35" i="5" l="1"/>
  <c r="B47" i="4"/>
  <c r="C47" i="4" s="1"/>
  <c r="D47" i="4" s="1"/>
  <c r="A48" i="4"/>
  <c r="A36" i="5" l="1"/>
  <c r="A49" i="4"/>
  <c r="B48" i="4"/>
  <c r="C48" i="4" s="1"/>
  <c r="D48" i="4" s="1"/>
  <c r="A37" i="5" l="1"/>
  <c r="B49" i="4"/>
  <c r="C49" i="4" s="1"/>
  <c r="D49" i="4" s="1"/>
  <c r="A50" i="4"/>
  <c r="A38" i="5" l="1"/>
  <c r="B50" i="4"/>
  <c r="C50" i="4" s="1"/>
  <c r="D50" i="4" s="1"/>
  <c r="A51" i="4"/>
  <c r="A39" i="5" l="1"/>
  <c r="B51" i="4"/>
  <c r="C51" i="4" s="1"/>
  <c r="D51" i="4" s="1"/>
  <c r="A52" i="4"/>
  <c r="A40" i="5" l="1"/>
  <c r="A53" i="4"/>
  <c r="B52" i="4"/>
  <c r="C52" i="4" s="1"/>
  <c r="D52" i="4" s="1"/>
  <c r="A41" i="5" l="1"/>
  <c r="B53" i="4"/>
  <c r="C53" i="4" s="1"/>
  <c r="D53" i="4" s="1"/>
  <c r="A54" i="4"/>
  <c r="A42" i="5" l="1"/>
  <c r="B54" i="4"/>
  <c r="C54" i="4" s="1"/>
  <c r="D54" i="4" s="1"/>
  <c r="A55" i="4"/>
  <c r="A43" i="5" l="1"/>
  <c r="B55" i="4"/>
  <c r="C55" i="4" s="1"/>
  <c r="D55" i="4" s="1"/>
  <c r="A56" i="4"/>
  <c r="A44" i="5" l="1"/>
  <c r="A57" i="4"/>
  <c r="B56" i="4"/>
  <c r="C56" i="4" s="1"/>
  <c r="D56" i="4" s="1"/>
  <c r="A45" i="5" l="1"/>
  <c r="B57" i="4"/>
  <c r="C57" i="4" s="1"/>
  <c r="D57" i="4" s="1"/>
  <c r="A58" i="4"/>
  <c r="A46" i="5" l="1"/>
  <c r="B58" i="4"/>
  <c r="C58" i="4" s="1"/>
  <c r="D58" i="4" s="1"/>
  <c r="A59" i="4"/>
  <c r="A47" i="5" l="1"/>
  <c r="B59" i="4"/>
  <c r="C59" i="4" s="1"/>
  <c r="D59" i="4" s="1"/>
  <c r="A60" i="4"/>
  <c r="A48" i="5" l="1"/>
  <c r="A61" i="4"/>
  <c r="B60" i="4"/>
  <c r="C60" i="4" s="1"/>
  <c r="D60" i="4" s="1"/>
  <c r="A49" i="5" l="1"/>
  <c r="B61" i="4"/>
  <c r="C61" i="4" s="1"/>
  <c r="D61" i="4" s="1"/>
  <c r="A62" i="4"/>
  <c r="A50" i="5" l="1"/>
  <c r="B62" i="4"/>
  <c r="C62" i="4" s="1"/>
  <c r="D62" i="4" s="1"/>
  <c r="A63" i="4"/>
  <c r="A51" i="5" l="1"/>
  <c r="B63" i="4"/>
  <c r="C63" i="4" s="1"/>
  <c r="D63" i="4" s="1"/>
  <c r="A64" i="4"/>
  <c r="A52" i="5" l="1"/>
  <c r="A65" i="4"/>
  <c r="B64" i="4"/>
  <c r="C64" i="4" s="1"/>
  <c r="D64" i="4" s="1"/>
  <c r="A53" i="5" l="1"/>
  <c r="B65" i="4"/>
  <c r="C65" i="4" s="1"/>
  <c r="D65" i="4" s="1"/>
  <c r="A66" i="4"/>
  <c r="A54" i="5" l="1"/>
  <c r="B66" i="4"/>
  <c r="C66" i="4" s="1"/>
  <c r="D66" i="4" s="1"/>
  <c r="A67" i="4"/>
  <c r="A55" i="5" l="1"/>
  <c r="B67" i="4"/>
  <c r="C67" i="4" s="1"/>
  <c r="D67" i="4" s="1"/>
  <c r="A68" i="4"/>
  <c r="A56" i="5" l="1"/>
  <c r="A69" i="4"/>
  <c r="B68" i="4"/>
  <c r="C68" i="4" s="1"/>
  <c r="D68" i="4" s="1"/>
  <c r="A57" i="5" l="1"/>
  <c r="B69" i="4"/>
  <c r="C69" i="4" s="1"/>
  <c r="D69" i="4" s="1"/>
  <c r="A70" i="4"/>
  <c r="A58" i="5" l="1"/>
  <c r="B70" i="4"/>
  <c r="C70" i="4" s="1"/>
  <c r="D70" i="4" s="1"/>
  <c r="A71" i="4"/>
  <c r="B71" i="4" s="1"/>
  <c r="C71" i="4" s="1"/>
  <c r="D71" i="4" s="1"/>
  <c r="A59" i="5" l="1"/>
  <c r="A60" i="5" l="1"/>
  <c r="A61" i="5" l="1"/>
  <c r="A62" i="5" l="1"/>
  <c r="A63" i="5" l="1"/>
  <c r="A64" i="5" l="1"/>
  <c r="A65" i="5" l="1"/>
  <c r="A66" i="5" l="1"/>
  <c r="A67" i="5" l="1"/>
  <c r="A68" i="5" l="1"/>
  <c r="A69" i="5" l="1"/>
  <c r="A70" i="5" l="1"/>
  <c r="A71" i="5" l="1"/>
  <c r="A72" i="5" l="1"/>
  <c r="A73" i="5" l="1"/>
</calcChain>
</file>

<file path=xl/sharedStrings.xml><?xml version="1.0" encoding="utf-8"?>
<sst xmlns="http://schemas.openxmlformats.org/spreadsheetml/2006/main" count="78" uniqueCount="51">
  <si>
    <t>Version 1: Beveridge curve parameter set 1</t>
    <phoneticPr fontId="2" type="noConversion"/>
  </si>
  <si>
    <t>Parameter Set (a)</t>
    <phoneticPr fontId="2" type="noConversion"/>
  </si>
  <si>
    <t>Beveridge curve parameters</t>
    <phoneticPr fontId="2" type="noConversion"/>
  </si>
  <si>
    <t>U</t>
    <phoneticPr fontId="2" type="noConversion"/>
  </si>
  <si>
    <t>V</t>
    <phoneticPr fontId="2" type="noConversion"/>
  </si>
  <si>
    <t>V/U</t>
    <phoneticPr fontId="2" type="noConversion"/>
  </si>
  <si>
    <t>alpha</t>
    <phoneticPr fontId="2" type="noConversion"/>
  </si>
  <si>
    <t>beta</t>
    <phoneticPr fontId="2" type="noConversion"/>
  </si>
  <si>
    <t>Phillips curve parameters</t>
    <phoneticPr fontId="2" type="noConversion"/>
  </si>
  <si>
    <t>Constant</t>
    <phoneticPr fontId="2" type="noConversion"/>
  </si>
  <si>
    <t>Coefficient 1</t>
    <phoneticPr fontId="2" type="noConversion"/>
  </si>
  <si>
    <t>Coefficient 2</t>
  </si>
  <si>
    <t>Coefficient 3</t>
  </si>
  <si>
    <t>Version 2: Beveridge curve parameter set 2</t>
    <phoneticPr fontId="2" type="noConversion"/>
  </si>
  <si>
    <t>Parameter Set (b)</t>
    <phoneticPr fontId="2" type="noConversion"/>
  </si>
  <si>
    <t>Median inflation gap</t>
    <phoneticPr fontId="2" type="noConversion"/>
  </si>
  <si>
    <t>STEP</t>
  </si>
  <si>
    <t>. reg lv lu if t&gt;=tm(2020m4) &amp; t&lt;=`latestbc', r</t>
  </si>
  <si>
    <t>Linear regression                               Number of obs     =         29</t>
  </si>
  <si>
    <t xml:space="preserve">                                                F(1, 27)          =     438.65</t>
  </si>
  <si>
    <t xml:space="preserve">                                                Prob &gt; F          =     0.0000</t>
  </si>
  <si>
    <t xml:space="preserve">                                                R-squared         =     0.8772</t>
  </si>
  <si>
    <t xml:space="preserve">                                                Root MSE          =     .09361</t>
  </si>
  <si>
    <t>------------------------------------------------------------------------------</t>
  </si>
  <si>
    <t xml:space="preserve">             |               Robust</t>
  </si>
  <si>
    <t xml:space="preserve">          lv |      Coef.   Std. Err.      t    P&gt;|t|     [95% Conf. Interval]</t>
  </si>
  <si>
    <t>-------------+----------------------------------------------------------------</t>
  </si>
  <si>
    <t xml:space="preserve">          lu |  -.6037562    .028827   -20.94   0.000    -.6629044    -.544608</t>
  </si>
  <si>
    <t xml:space="preserve">       _cons |   2.742153   .0516884    53.05   0.000     2.636097    2.848209</t>
  </si>
  <si>
    <t>BC</t>
  </si>
  <si>
    <t>. reg lv lu if t&gt;=tm(2009m7) &amp; t&lt;=tm(2020m3), r</t>
  </si>
  <si>
    <t>Linear regression                               Number of obs     =        129</t>
  </si>
  <si>
    <t xml:space="preserve">                                                F(1, 127)         =    1271.96</t>
  </si>
  <si>
    <t xml:space="preserve">                                                R-squared         =     0.9367</t>
  </si>
  <si>
    <t xml:space="preserve">                                                Root MSE          =     .07757</t>
  </si>
  <si>
    <t xml:space="preserve">          lu |  -.8549049   .0239707   -35.66   0.000    -.9023386   -.8074711</t>
  </si>
  <si>
    <t xml:space="preserve">       _cons |   2.631544   .0393126    66.94   0.000     2.553751    2.709337</t>
  </si>
  <si>
    <t>Linear regression                               Number of obs     =        453</t>
  </si>
  <si>
    <t xml:space="preserve">                                                F(6, 446)         =      69.09</t>
  </si>
  <si>
    <t xml:space="preserve">                                                R-squared         =     0.5747</t>
  </si>
  <si>
    <t xml:space="preserve">                                                Root MSE          =     .73437</t>
  </si>
  <si>
    <t xml:space="preserve">           y |      Coef.   Std. Err.      t    P&gt;|t|     [95% Conf. Interval]</t>
  </si>
  <si>
    <t xml:space="preserve">           x |   9.140208   1.288665     7.09   0.000     6.607599    11.67282</t>
  </si>
  <si>
    <t xml:space="preserve">          x2 |  -10.32789   1.642923    -6.29   0.000    -13.55672    -7.09906</t>
  </si>
  <si>
    <t xml:space="preserve">          x3 |   4.241037   .6412622     6.61   0.000     2.980767    5.501308</t>
  </si>
  <si>
    <t xml:space="preserve">      z_12ma |   .0578331   .0577956     1.00   0.318    -.0557524    .1714185</t>
  </si>
  <si>
    <t xml:space="preserve">     z_12ma2 |   .0889841    .017494     5.09   0.000     .0546031     .123365</t>
  </si>
  <si>
    <t xml:space="preserve">     z_12ma3 |   .0306958   .0108257     2.84   0.005     .0094202    .0519715</t>
  </si>
  <si>
    <t xml:space="preserve">       _cons |  -2.654149   .3048289    -8.71   0.000    -3.253228    -2.05507</t>
  </si>
  <si>
    <t>PC</t>
  </si>
  <si>
    <t>"a" in text: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</si>
</sst>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charset val="136"/>
      <scheme val="minor"/>
    </font>
    <font>
      <b/>
      <sz val="12"/>
      <color theme="1"/>
      <name val="Calibri"/>
      <family val="2"/>
    </font>
    <font>
      <sz val="9"/>
      <name val="Calibri"/>
      <family val="2"/>
      <charset val="136"/>
      <scheme val="minor"/>
    </font>
    <font>
      <sz val="12"/>
      <color theme="1"/>
      <name val="Calibri"/>
      <family val="2"/>
    </font>
    <font>
      <b/>
      <sz val="12"/>
      <color rgb="FFFF0000"/>
      <name val="Calibri"/>
      <family val="2"/>
    </font>
    <font>
      <sz val="10"/>
      <color theme="1"/>
      <name val="Courier New"/>
      <family val="3"/>
    </font>
    <font>
      <sz val="10"/>
      <color theme="1"/>
      <name val="Calibri"/>
      <family val="2"/>
    </font>
    <font>
      <sz val="12"/>
      <color rgb="FF0070C0"/>
      <name val="Calibri"/>
      <family val="2"/>
    </font>
    <font>
      <sz val="12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3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F2953-1152-4925-A8BB-168C4E5836C9}">
  <dimension ref="A1:J73"/>
  <sheetViews>
    <sheetView tabSelected="1" zoomScale="125" zoomScaleNormal="130" workbookViewId="0">
      <pane ySplit="2" topLeftCell="A3" activePane="bottomLeft" state="frozen"/>
      <selection pane="bottomLeft" activeCell="F12" sqref="F12"/>
    </sheetView>
  </sheetViews>
  <sheetFormatPr defaultColWidth="10.83203125" defaultRowHeight="15.5"/>
  <cols>
    <col min="1" max="1" width="37" style="2" bestFit="1" customWidth="1"/>
    <col min="2" max="16384" width="10.83203125" style="2"/>
  </cols>
  <sheetData>
    <row r="1" spans="1:10">
      <c r="A1" s="1" t="s">
        <v>0</v>
      </c>
      <c r="B1" s="2" t="s">
        <v>1</v>
      </c>
      <c r="F1" s="1" t="s">
        <v>2</v>
      </c>
    </row>
    <row r="2" spans="1:10">
      <c r="A2" s="2" t="s">
        <v>3</v>
      </c>
      <c r="B2" s="2" t="s">
        <v>4</v>
      </c>
      <c r="C2" s="2" t="s">
        <v>5</v>
      </c>
      <c r="D2" s="2" t="s">
        <v>15</v>
      </c>
      <c r="F2" s="2" t="s">
        <v>6</v>
      </c>
      <c r="G2" s="7">
        <v>2.6315439999999999</v>
      </c>
      <c r="H2" s="8" t="s">
        <v>50</v>
      </c>
      <c r="I2" s="2">
        <f>EXP(G2)</f>
        <v>13.895207548462931</v>
      </c>
    </row>
    <row r="3" spans="1:10">
      <c r="A3" s="3">
        <v>3</v>
      </c>
      <c r="B3" s="2">
        <f t="shared" ref="B3:B17" si="0">EXP($G$2)*A3^$G$3</f>
        <v>5.4321498218463846</v>
      </c>
      <c r="C3" s="2">
        <f t="shared" ref="C3:C17" si="1">B3/A3</f>
        <v>1.8107166072821281</v>
      </c>
      <c r="D3" s="2">
        <f t="shared" ref="D3:D17" si="2">$G$5+$G$6*C3+$G$7*C3^2+$G$8*C3^3</f>
        <v>5.2123124833229646</v>
      </c>
      <c r="F3" s="2" t="s">
        <v>7</v>
      </c>
      <c r="G3" s="7">
        <v>-0.85490489999999997</v>
      </c>
    </row>
    <row r="4" spans="1:10">
      <c r="A4" s="2">
        <f>A3+$G$10</f>
        <v>3.1</v>
      </c>
      <c r="B4" s="2">
        <f t="shared" si="0"/>
        <v>5.2819893152694171</v>
      </c>
      <c r="C4" s="2">
        <f t="shared" si="1"/>
        <v>1.7038675210546506</v>
      </c>
      <c r="D4" s="2">
        <f t="shared" si="2"/>
        <v>3.9147371275421925</v>
      </c>
      <c r="F4" s="1" t="s">
        <v>8</v>
      </c>
      <c r="J4" s="1" t="s">
        <v>29</v>
      </c>
    </row>
    <row r="5" spans="1:10">
      <c r="A5" s="2">
        <f t="shared" ref="A5:A17" si="3">A4+$G$10</f>
        <v>3.2</v>
      </c>
      <c r="B5" s="2">
        <f t="shared" si="0"/>
        <v>5.1405530618386361</v>
      </c>
      <c r="C5" s="2">
        <f t="shared" si="1"/>
        <v>1.6064228318245737</v>
      </c>
      <c r="D5" s="2">
        <f t="shared" si="2"/>
        <v>2.9581231700572062</v>
      </c>
      <c r="F5" s="2" t="s">
        <v>9</v>
      </c>
      <c r="G5" s="7">
        <v>-2.6541489999999999</v>
      </c>
      <c r="J5" s="4" t="s">
        <v>30</v>
      </c>
    </row>
    <row r="6" spans="1:10">
      <c r="A6" s="2">
        <f t="shared" si="3"/>
        <v>3.3000000000000003</v>
      </c>
      <c r="B6" s="2">
        <f t="shared" si="0"/>
        <v>5.0070846096768777</v>
      </c>
      <c r="C6" s="2">
        <f t="shared" si="1"/>
        <v>1.5172983665687507</v>
      </c>
      <c r="D6" s="2">
        <f t="shared" si="2"/>
        <v>2.2518967710602276</v>
      </c>
      <c r="F6" s="2" t="s">
        <v>10</v>
      </c>
      <c r="G6" s="7">
        <v>9.1402079999999994</v>
      </c>
      <c r="J6" s="4"/>
    </row>
    <row r="7" spans="1:10">
      <c r="A7" s="2">
        <f t="shared" si="3"/>
        <v>3.4000000000000004</v>
      </c>
      <c r="B7" s="2">
        <f t="shared" si="0"/>
        <v>4.8809134611332095</v>
      </c>
      <c r="C7" s="2">
        <f t="shared" si="1"/>
        <v>1.4355627826862378</v>
      </c>
      <c r="D7" s="2">
        <f t="shared" si="2"/>
        <v>1.7300228684602281</v>
      </c>
      <c r="F7" s="2" t="s">
        <v>11</v>
      </c>
      <c r="G7" s="7">
        <v>-10.32789</v>
      </c>
      <c r="J7" s="4" t="s">
        <v>31</v>
      </c>
    </row>
    <row r="8" spans="1:10">
      <c r="A8" s="2">
        <f t="shared" si="3"/>
        <v>3.5000000000000004</v>
      </c>
      <c r="B8" s="2">
        <f t="shared" si="0"/>
        <v>4.7614431244259832</v>
      </c>
      <c r="C8" s="2">
        <f t="shared" si="1"/>
        <v>1.3604123212645665</v>
      </c>
      <c r="D8" s="2">
        <f t="shared" si="2"/>
        <v>1.344100539271972</v>
      </c>
      <c r="F8" s="2" t="s">
        <v>12</v>
      </c>
      <c r="G8" s="7">
        <v>4.2410370000000004</v>
      </c>
      <c r="J8" s="4" t="s">
        <v>32</v>
      </c>
    </row>
    <row r="9" spans="1:10">
      <c r="A9" s="2">
        <f t="shared" si="3"/>
        <v>3.6000000000000005</v>
      </c>
      <c r="B9" s="2">
        <f t="shared" si="0"/>
        <v>4.6481411125822385</v>
      </c>
      <c r="C9" s="2">
        <f t="shared" si="1"/>
        <v>1.2911503090506216</v>
      </c>
      <c r="D9" s="2">
        <f t="shared" si="2"/>
        <v>1.0584910367433071</v>
      </c>
      <c r="J9" s="4" t="s">
        <v>20</v>
      </c>
    </row>
    <row r="10" spans="1:10">
      <c r="A10" s="2">
        <f t="shared" si="3"/>
        <v>3.7000000000000006</v>
      </c>
      <c r="B10" s="2">
        <f t="shared" si="0"/>
        <v>4.5405305281657293</v>
      </c>
      <c r="C10" s="2">
        <f t="shared" si="1"/>
        <v>1.2271704130177645</v>
      </c>
      <c r="D10" s="2">
        <f t="shared" si="2"/>
        <v>0.84685142814706271</v>
      </c>
      <c r="F10" s="1" t="s">
        <v>16</v>
      </c>
      <c r="G10" s="3">
        <v>0.1</v>
      </c>
      <c r="J10" s="4" t="s">
        <v>33</v>
      </c>
    </row>
    <row r="11" spans="1:10">
      <c r="A11" s="2">
        <f t="shared" si="3"/>
        <v>3.8000000000000007</v>
      </c>
      <c r="B11" s="2">
        <f t="shared" si="0"/>
        <v>4.4381829471615566</v>
      </c>
      <c r="C11" s="2">
        <f t="shared" si="1"/>
        <v>1.1679428808319883</v>
      </c>
      <c r="D11" s="2">
        <f t="shared" si="2"/>
        <v>0.68964926691592154</v>
      </c>
      <c r="J11" s="4" t="s">
        <v>34</v>
      </c>
    </row>
    <row r="12" spans="1:10">
      <c r="A12" s="2">
        <f t="shared" si="3"/>
        <v>3.9000000000000008</v>
      </c>
      <c r="B12" s="2">
        <f t="shared" si="0"/>
        <v>4.340712373227503</v>
      </c>
      <c r="C12" s="2">
        <f t="shared" si="1"/>
        <v>1.1130031726224365</v>
      </c>
      <c r="D12" s="2">
        <f t="shared" si="2"/>
        <v>0.57236792744959697</v>
      </c>
      <c r="J12" s="4"/>
    </row>
    <row r="13" spans="1:10">
      <c r="A13" s="2">
        <f t="shared" si="3"/>
        <v>4.0000000000000009</v>
      </c>
      <c r="B13" s="2">
        <f t="shared" si="0"/>
        <v>4.2477700785351811</v>
      </c>
      <c r="C13" s="2">
        <f t="shared" si="1"/>
        <v>1.061942519633795</v>
      </c>
      <c r="D13" s="2">
        <f t="shared" si="2"/>
        <v>0.48420212280216468</v>
      </c>
      <c r="J13" s="4" t="s">
        <v>23</v>
      </c>
    </row>
    <row r="14" spans="1:10">
      <c r="A14" s="2">
        <f t="shared" si="3"/>
        <v>4.1000000000000005</v>
      </c>
      <c r="B14" s="2">
        <f t="shared" si="0"/>
        <v>4.1590401826976438</v>
      </c>
      <c r="C14" s="2">
        <f t="shared" si="1"/>
        <v>1.0144000445604009</v>
      </c>
      <c r="D14" s="2">
        <f t="shared" si="2"/>
        <v>0.41710395529505551</v>
      </c>
      <c r="J14" s="4" t="s">
        <v>24</v>
      </c>
    </row>
    <row r="15" spans="1:10">
      <c r="A15" s="2">
        <f t="shared" si="3"/>
        <v>4.2</v>
      </c>
      <c r="B15" s="2">
        <f t="shared" si="0"/>
        <v>4.0742358491032622</v>
      </c>
      <c r="C15" s="2">
        <f t="shared" si="1"/>
        <v>0.97005615454839567</v>
      </c>
      <c r="D15" s="2">
        <f t="shared" si="2"/>
        <v>0.36508140891957286</v>
      </c>
      <c r="J15" s="4" t="s">
        <v>25</v>
      </c>
    </row>
    <row r="16" spans="1:10">
      <c r="A16" s="2">
        <f t="shared" si="3"/>
        <v>4.3</v>
      </c>
      <c r="B16" s="2">
        <f t="shared" si="0"/>
        <v>3.9930960000593574</v>
      </c>
      <c r="C16" s="2">
        <f t="shared" si="1"/>
        <v>0.92862697675799011</v>
      </c>
      <c r="D16" s="2">
        <f t="shared" si="2"/>
        <v>0.32367984203754707</v>
      </c>
      <c r="J16" s="4" t="s">
        <v>26</v>
      </c>
    </row>
    <row r="17" spans="1:10">
      <c r="A17" s="2">
        <f t="shared" si="3"/>
        <v>4.3999999999999995</v>
      </c>
      <c r="B17" s="2">
        <f t="shared" si="0"/>
        <v>3.9153824697806576</v>
      </c>
      <c r="C17" s="2">
        <f t="shared" si="1"/>
        <v>0.88985965222287688</v>
      </c>
      <c r="D17" s="2">
        <f t="shared" si="2"/>
        <v>0.28959695761649362</v>
      </c>
      <c r="J17" s="4" t="s">
        <v>35</v>
      </c>
    </row>
    <row r="18" spans="1:10">
      <c r="A18" s="2">
        <f t="shared" ref="A18:A71" si="4">A17+$G$10</f>
        <v>4.4999999999999991</v>
      </c>
      <c r="B18" s="2">
        <f t="shared" ref="B18:B71" si="5">EXP($G$2)*A18^$G$3</f>
        <v>3.8408775284140519</v>
      </c>
      <c r="C18" s="2">
        <f t="shared" ref="C18:C71" si="6">B18/A18</f>
        <v>0.85352833964756725</v>
      </c>
      <c r="D18" s="2">
        <f t="shared" ref="D18:D71" si="7">$G$5+$G$6*C18+$G$7*C18^2+$G$8*C18^3</f>
        <v>0.26039568815120617</v>
      </c>
      <c r="J18" s="4" t="s">
        <v>36</v>
      </c>
    </row>
    <row r="19" spans="1:10">
      <c r="A19" s="2">
        <f t="shared" si="4"/>
        <v>4.5999999999999988</v>
      </c>
      <c r="B19" s="2">
        <f t="shared" si="5"/>
        <v>3.7693817217178824</v>
      </c>
      <c r="C19" s="2">
        <f t="shared" si="6"/>
        <v>0.81943080906910515</v>
      </c>
      <c r="D19" s="2">
        <f t="shared" si="7"/>
        <v>0.23428929043700286</v>
      </c>
      <c r="J19" s="4" t="s">
        <v>23</v>
      </c>
    </row>
    <row r="20" spans="1:10">
      <c r="A20" s="2">
        <f t="shared" si="4"/>
        <v>4.6999999999999984</v>
      </c>
      <c r="B20" s="2">
        <f t="shared" si="5"/>
        <v>3.7007119802845403</v>
      </c>
      <c r="C20" s="2">
        <f t="shared" si="6"/>
        <v>0.78738552772011527</v>
      </c>
      <c r="D20" s="2">
        <f t="shared" si="7"/>
        <v>0.20997995669244185</v>
      </c>
    </row>
    <row r="21" spans="1:10">
      <c r="A21" s="2">
        <f t="shared" si="4"/>
        <v>4.799999999999998</v>
      </c>
      <c r="B21" s="2">
        <f t="shared" si="5"/>
        <v>3.63469995975277</v>
      </c>
      <c r="C21" s="2">
        <f t="shared" si="6"/>
        <v>0.75722915828182735</v>
      </c>
      <c r="D21" s="2">
        <f t="shared" si="7"/>
        <v>0.18653726902610845</v>
      </c>
      <c r="J21" s="1" t="s">
        <v>49</v>
      </c>
    </row>
    <row r="22" spans="1:10">
      <c r="A22" s="2">
        <f t="shared" si="4"/>
        <v>4.8999999999999977</v>
      </c>
      <c r="B22" s="2">
        <f t="shared" si="5"/>
        <v>3.5711905796458319</v>
      </c>
      <c r="C22" s="2">
        <f t="shared" si="6"/>
        <v>0.72881440400935382</v>
      </c>
      <c r="D22" s="2">
        <f t="shared" si="7"/>
        <v>0.16330644223943813</v>
      </c>
      <c r="J22" s="4" t="s">
        <v>37</v>
      </c>
    </row>
    <row r="23" spans="1:10">
      <c r="A23" s="2">
        <f t="shared" si="4"/>
        <v>4.9999999999999973</v>
      </c>
      <c r="B23" s="2">
        <f t="shared" si="5"/>
        <v>3.5100407335636201</v>
      </c>
      <c r="C23" s="2">
        <f t="shared" si="6"/>
        <v>0.70200814671272438</v>
      </c>
      <c r="D23" s="2">
        <f t="shared" si="7"/>
        <v>0.13983892305653112</v>
      </c>
      <c r="J23" s="4" t="s">
        <v>38</v>
      </c>
    </row>
    <row r="24" spans="1:10">
      <c r="A24" s="2">
        <f t="shared" si="4"/>
        <v>5.099999999999997</v>
      </c>
      <c r="B24" s="2">
        <f t="shared" si="5"/>
        <v>3.4511181476633332</v>
      </c>
      <c r="C24" s="2">
        <f t="shared" si="6"/>
        <v>0.67668983287516382</v>
      </c>
      <c r="D24" s="2">
        <f t="shared" si="7"/>
        <v>0.11583982655706326</v>
      </c>
      <c r="J24" s="4" t="s">
        <v>20</v>
      </c>
    </row>
    <row r="25" spans="1:10">
      <c r="A25" s="2">
        <f t="shared" si="4"/>
        <v>5.1999999999999966</v>
      </c>
      <c r="B25" s="2">
        <f t="shared" si="5"/>
        <v>3.3943003678525301</v>
      </c>
      <c r="C25" s="2">
        <f t="shared" si="6"/>
        <v>0.65275007074087155</v>
      </c>
      <c r="D25" s="2">
        <f t="shared" si="7"/>
        <v>9.1128092818688833E-2</v>
      </c>
      <c r="J25" s="4" t="s">
        <v>39</v>
      </c>
    </row>
    <row r="26" spans="1:10">
      <c r="A26" s="2">
        <f t="shared" si="4"/>
        <v>5.2999999999999963</v>
      </c>
      <c r="B26" s="2">
        <f t="shared" si="5"/>
        <v>3.3394738590237112</v>
      </c>
      <c r="C26" s="2">
        <f t="shared" si="6"/>
        <v>0.63008940736296482</v>
      </c>
      <c r="D26" s="2">
        <f t="shared" si="7"/>
        <v>6.5606280043677856E-2</v>
      </c>
      <c r="J26" s="4" t="s">
        <v>40</v>
      </c>
    </row>
    <row r="27" spans="1:10">
      <c r="A27" s="2">
        <f t="shared" si="4"/>
        <v>5.3999999999999959</v>
      </c>
      <c r="B27" s="2">
        <f t="shared" si="5"/>
        <v>3.2865332020880111</v>
      </c>
      <c r="C27" s="2">
        <f t="shared" si="6"/>
        <v>0.6086172596459285</v>
      </c>
      <c r="D27" s="2">
        <f t="shared" si="7"/>
        <v>3.9237675515122805E-2</v>
      </c>
      <c r="J27" s="4"/>
    </row>
    <row r="28" spans="1:10">
      <c r="A28" s="2">
        <f t="shared" si="4"/>
        <v>5.4999999999999956</v>
      </c>
      <c r="B28" s="2">
        <f t="shared" si="5"/>
        <v>3.2353803766022757</v>
      </c>
      <c r="C28" s="2">
        <f t="shared" si="6"/>
        <v>0.58825097756405065</v>
      </c>
      <c r="D28" s="2">
        <f t="shared" si="7"/>
        <v>1.2028974798036995E-2</v>
      </c>
      <c r="F28" s="1"/>
      <c r="J28" s="4" t="s">
        <v>23</v>
      </c>
    </row>
    <row r="29" spans="1:10">
      <c r="A29" s="2">
        <f t="shared" si="4"/>
        <v>5.5999999999999952</v>
      </c>
      <c r="B29" s="2">
        <f t="shared" si="5"/>
        <v>3.1859241184982241</v>
      </c>
      <c r="C29" s="2">
        <f t="shared" si="6"/>
        <v>0.5689150211603976</v>
      </c>
      <c r="D29" s="2">
        <f t="shared" si="7"/>
        <v>-1.598279529912694E-2</v>
      </c>
      <c r="J29" s="4" t="s">
        <v>24</v>
      </c>
    </row>
    <row r="30" spans="1:10">
      <c r="A30" s="2">
        <f t="shared" si="4"/>
        <v>5.6999999999999948</v>
      </c>
      <c r="B30" s="2">
        <f t="shared" si="5"/>
        <v>3.1380793438700088</v>
      </c>
      <c r="C30" s="2">
        <f t="shared" si="6"/>
        <v>0.55054023576666866</v>
      </c>
      <c r="D30" s="2">
        <f t="shared" si="7"/>
        <v>-4.4740115650976353E-2</v>
      </c>
      <c r="J30" s="4" t="s">
        <v>41</v>
      </c>
    </row>
    <row r="31" spans="1:10">
      <c r="A31" s="2">
        <f t="shared" si="4"/>
        <v>5.7999999999999945</v>
      </c>
      <c r="B31" s="2">
        <f t="shared" si="5"/>
        <v>3.0917666310028391</v>
      </c>
      <c r="C31" s="2">
        <f t="shared" si="6"/>
        <v>0.53306321224186937</v>
      </c>
      <c r="D31" s="2">
        <f t="shared" si="7"/>
        <v>-7.4172341237023209E-2</v>
      </c>
      <c r="F31" s="1"/>
      <c r="J31" s="4" t="s">
        <v>26</v>
      </c>
    </row>
    <row r="32" spans="1:10">
      <c r="A32" s="2">
        <f t="shared" si="4"/>
        <v>5.8999999999999941</v>
      </c>
      <c r="B32" s="2">
        <f t="shared" si="5"/>
        <v>3.0469117538674295</v>
      </c>
      <c r="C32" s="2">
        <f t="shared" si="6"/>
        <v>0.51642572099448014</v>
      </c>
      <c r="D32" s="2">
        <f t="shared" si="7"/>
        <v>-0.10420117930669448</v>
      </c>
      <c r="J32" s="4" t="s">
        <v>42</v>
      </c>
    </row>
    <row r="33" spans="1:10">
      <c r="A33" s="2">
        <f t="shared" si="4"/>
        <v>5.9999999999999938</v>
      </c>
      <c r="B33" s="2">
        <f t="shared" si="5"/>
        <v>3.0034452611930846</v>
      </c>
      <c r="C33" s="2">
        <f t="shared" si="6"/>
        <v>0.50057421019884796</v>
      </c>
      <c r="D33" s="2">
        <f t="shared" si="7"/>
        <v>-0.13474472605943721</v>
      </c>
      <c r="J33" s="4" t="s">
        <v>43</v>
      </c>
    </row>
    <row r="34" spans="1:10">
      <c r="A34" s="2">
        <f t="shared" si="4"/>
        <v>6.0999999999999934</v>
      </c>
      <c r="B34" s="2">
        <f t="shared" si="5"/>
        <v>2.9613020959912708</v>
      </c>
      <c r="C34" s="2">
        <f t="shared" si="6"/>
        <v>0.48545935999856948</v>
      </c>
      <c r="D34" s="2">
        <f t="shared" si="7"/>
        <v>-0.1657204040817411</v>
      </c>
      <c r="J34" s="4" t="s">
        <v>44</v>
      </c>
    </row>
    <row r="35" spans="1:10">
      <c r="A35" s="2">
        <f t="shared" si="4"/>
        <v>6.1999999999999931</v>
      </c>
      <c r="B35" s="2">
        <f t="shared" si="5"/>
        <v>2.920421251051986</v>
      </c>
      <c r="C35" s="2">
        <f t="shared" si="6"/>
        <v>0.47103568565354664</v>
      </c>
      <c r="D35" s="2">
        <f t="shared" si="7"/>
        <v>-0.19704706307893305</v>
      </c>
      <c r="J35" s="4" t="s">
        <v>45</v>
      </c>
    </row>
    <row r="36" spans="1:10">
      <c r="A36" s="2">
        <f t="shared" si="4"/>
        <v>6.2999999999999927</v>
      </c>
      <c r="B36" s="2">
        <f t="shared" si="5"/>
        <v>2.8807454564941857</v>
      </c>
      <c r="C36" s="2">
        <f t="shared" si="6"/>
        <v>0.45726118357050621</v>
      </c>
      <c r="D36" s="2">
        <f t="shared" si="7"/>
        <v>-0.22864644550836544</v>
      </c>
      <c r="J36" s="4" t="s">
        <v>46</v>
      </c>
    </row>
    <row r="37" spans="1:10">
      <c r="A37" s="2">
        <f t="shared" si="4"/>
        <v>6.3999999999999924</v>
      </c>
      <c r="B37" s="2">
        <f t="shared" si="5"/>
        <v>2.8422208959330622</v>
      </c>
      <c r="C37" s="2">
        <f t="shared" si="6"/>
        <v>0.44409701498954152</v>
      </c>
      <c r="D37" s="2">
        <f t="shared" si="7"/>
        <v>-0.26044417203182074</v>
      </c>
      <c r="J37" s="4" t="s">
        <v>47</v>
      </c>
    </row>
    <row r="38" spans="1:10">
      <c r="A38" s="2">
        <f t="shared" si="4"/>
        <v>6.499999999999992</v>
      </c>
      <c r="B38" s="2">
        <f t="shared" si="5"/>
        <v>2.8047969482427528</v>
      </c>
      <c r="C38" s="2">
        <f t="shared" si="6"/>
        <v>0.43150722280657788</v>
      </c>
      <c r="D38" s="2">
        <f t="shared" si="7"/>
        <v>-0.29237036585470205</v>
      </c>
      <c r="J38" s="4" t="s">
        <v>48</v>
      </c>
    </row>
    <row r="39" spans="1:10">
      <c r="A39" s="2">
        <f t="shared" si="4"/>
        <v>6.5999999999999917</v>
      </c>
      <c r="B39" s="2">
        <f t="shared" si="5"/>
        <v>2.768425952253148</v>
      </c>
      <c r="C39" s="2">
        <f t="shared" si="6"/>
        <v>0.41945847761411387</v>
      </c>
      <c r="D39" s="2">
        <f t="shared" si="7"/>
        <v>-0.32436000744140164</v>
      </c>
      <c r="J39" s="4" t="s">
        <v>23</v>
      </c>
    </row>
    <row r="40" spans="1:10">
      <c r="A40" s="2">
        <f t="shared" si="4"/>
        <v>6.6999999999999913</v>
      </c>
      <c r="B40" s="2">
        <f t="shared" si="5"/>
        <v>2.7330629920317273</v>
      </c>
      <c r="C40" s="2">
        <f t="shared" si="6"/>
        <v>0.40791984955697475</v>
      </c>
      <c r="D40" s="2">
        <f t="shared" si="7"/>
        <v>-0.35635308984855296</v>
      </c>
    </row>
    <row r="41" spans="1:10">
      <c r="A41" s="2">
        <f t="shared" si="4"/>
        <v>6.7999999999999909</v>
      </c>
      <c r="B41" s="2">
        <f t="shared" si="5"/>
        <v>2.6986657006730543</v>
      </c>
      <c r="C41" s="2">
        <f t="shared" si="6"/>
        <v>0.39686260304015558</v>
      </c>
      <c r="D41" s="2">
        <f t="shared" si="7"/>
        <v>-0.38829462852648505</v>
      </c>
    </row>
    <row r="42" spans="1:10">
      <c r="A42" s="2">
        <f t="shared" si="4"/>
        <v>6.8999999999999906</v>
      </c>
      <c r="B42" s="2">
        <f t="shared" si="5"/>
        <v>2.6651940807552914</v>
      </c>
      <c r="C42" s="2">
        <f t="shared" si="6"/>
        <v>0.38626001170366597</v>
      </c>
      <c r="D42" s="2">
        <f t="shared" si="7"/>
        <v>-0.42013456678220262</v>
      </c>
    </row>
    <row r="43" spans="1:10">
      <c r="A43" s="2">
        <f t="shared" si="4"/>
        <v>6.9999999999999902</v>
      </c>
      <c r="B43" s="2">
        <f t="shared" si="5"/>
        <v>2.6326103398298408</v>
      </c>
      <c r="C43" s="2">
        <f t="shared" si="6"/>
        <v>0.3760871914042635</v>
      </c>
      <c r="D43" s="2">
        <f t="shared" si="7"/>
        <v>-0.45182760831744007</v>
      </c>
    </row>
    <row r="44" spans="1:10">
      <c r="A44" s="2">
        <f t="shared" si="4"/>
        <v>7.0999999999999899</v>
      </c>
      <c r="B44" s="2">
        <f t="shared" si="5"/>
        <v>2.6008787394911899</v>
      </c>
      <c r="C44" s="2">
        <f t="shared" si="6"/>
        <v>0.36632094922411179</v>
      </c>
      <c r="D44" s="2">
        <f t="shared" si="7"/>
        <v>-0.48333300069678498</v>
      </c>
    </row>
    <row r="45" spans="1:10">
      <c r="A45" s="2">
        <f t="shared" si="4"/>
        <v>7.1999999999999895</v>
      </c>
      <c r="B45" s="2">
        <f t="shared" si="5"/>
        <v>2.5699654567326968</v>
      </c>
      <c r="C45" s="2">
        <f t="shared" si="6"/>
        <v>0.35693964676843065</v>
      </c>
      <c r="D45" s="2">
        <f t="shared" si="7"/>
        <v>-0.51461428775976104</v>
      </c>
    </row>
    <row r="46" spans="1:10">
      <c r="A46" s="2">
        <f t="shared" si="4"/>
        <v>7.2999999999999892</v>
      </c>
      <c r="B46" s="2">
        <f t="shared" si="5"/>
        <v>2.5398384564334644</v>
      </c>
      <c r="C46" s="2">
        <f t="shared" si="6"/>
        <v>0.34792307622376278</v>
      </c>
      <c r="D46" s="2">
        <f t="shared" si="7"/>
        <v>-0.54563904447955425</v>
      </c>
    </row>
    <row r="47" spans="1:10">
      <c r="A47" s="2">
        <f t="shared" si="4"/>
        <v>7.3999999999999888</v>
      </c>
      <c r="B47" s="2">
        <f t="shared" si="5"/>
        <v>2.5104673739441541</v>
      </c>
      <c r="C47" s="2">
        <f t="shared" si="6"/>
        <v>0.33925234783029162</v>
      </c>
      <c r="D47" s="2">
        <f t="shared" si="7"/>
        <v>-0.576378604290813</v>
      </c>
    </row>
    <row r="48" spans="1:10">
      <c r="A48" s="2">
        <f t="shared" si="4"/>
        <v>7.4999999999999885</v>
      </c>
      <c r="B48" s="2">
        <f t="shared" si="5"/>
        <v>2.4818234068478047</v>
      </c>
      <c r="C48" s="2">
        <f t="shared" si="6"/>
        <v>0.33090978757970779</v>
      </c>
      <c r="D48" s="2">
        <f t="shared" si="7"/>
        <v>-0.60680778622865184</v>
      </c>
    </row>
    <row r="49" spans="1:4">
      <c r="A49" s="2">
        <f t="shared" si="4"/>
        <v>7.5999999999999881</v>
      </c>
      <c r="B49" s="2">
        <f t="shared" si="5"/>
        <v>2.453879215067293</v>
      </c>
      <c r="C49" s="2">
        <f t="shared" si="6"/>
        <v>0.32287884408780221</v>
      </c>
      <c r="D49" s="2">
        <f t="shared" si="7"/>
        <v>-0.63690462716182628</v>
      </c>
    </row>
    <row r="50" spans="1:4">
      <c r="A50" s="2">
        <f t="shared" si="4"/>
        <v>7.6999999999999877</v>
      </c>
      <c r="B50" s="2">
        <f t="shared" si="5"/>
        <v>2.4266088285756742</v>
      </c>
      <c r="C50" s="2">
        <f t="shared" si="6"/>
        <v>0.315144003711127</v>
      </c>
      <c r="D50" s="2">
        <f t="shared" si="7"/>
        <v>-0.66665012282622738</v>
      </c>
    </row>
    <row r="51" spans="1:4">
      <c r="A51" s="2">
        <f t="shared" si="4"/>
        <v>7.7999999999999874</v>
      </c>
      <c r="B51" s="2">
        <f t="shared" si="5"/>
        <v>2.3999875620405917</v>
      </c>
      <c r="C51" s="2">
        <f t="shared" si="6"/>
        <v>0.30769071308212764</v>
      </c>
      <c r="D51" s="2">
        <f t="shared" si="7"/>
        <v>-0.69602798016275014</v>
      </c>
    </row>
    <row r="52" spans="1:4">
      <c r="A52" s="2">
        <f t="shared" si="4"/>
        <v>7.899999999999987</v>
      </c>
      <c r="B52" s="2">
        <f t="shared" si="5"/>
        <v>2.3739919358005319</v>
      </c>
      <c r="C52" s="2">
        <f t="shared" si="6"/>
        <v>0.30050530832918176</v>
      </c>
      <c r="D52" s="2">
        <f t="shared" si="7"/>
        <v>-0.72502438255229418</v>
      </c>
    </row>
    <row r="53" spans="1:4">
      <c r="A53" s="2">
        <f t="shared" si="4"/>
        <v>7.9999999999999867</v>
      </c>
      <c r="B53" s="2">
        <f t="shared" si="5"/>
        <v>2.3485996026298581</v>
      </c>
      <c r="C53" s="2">
        <f t="shared" si="6"/>
        <v>0.29357495032873276</v>
      </c>
      <c r="D53" s="2">
        <f t="shared" si="7"/>
        <v>-0.75362776885504978</v>
      </c>
    </row>
    <row r="54" spans="1:4">
      <c r="A54" s="2">
        <f t="shared" si="4"/>
        <v>8.0999999999999872</v>
      </c>
      <c r="B54" s="2">
        <f t="shared" si="5"/>
        <v>2.3237892798022859</v>
      </c>
      <c r="C54" s="2">
        <f t="shared" si="6"/>
        <v>0.28688756540769006</v>
      </c>
      <c r="D54" s="2">
        <f t="shared" si="7"/>
        <v>-0.78182862665036224</v>
      </c>
    </row>
    <row r="55" spans="1:4">
      <c r="A55" s="2">
        <f t="shared" si="4"/>
        <v>8.1999999999999869</v>
      </c>
      <c r="B55" s="2">
        <f t="shared" si="5"/>
        <v>2.2995406860094723</v>
      </c>
      <c r="C55" s="2">
        <f t="shared" si="6"/>
        <v>0.28043179097676535</v>
      </c>
      <c r="D55" s="2">
        <f t="shared" si="7"/>
        <v>-0.80961929969776791</v>
      </c>
    </row>
    <row r="56" spans="1:4">
      <c r="A56" s="2">
        <f t="shared" si="4"/>
        <v>8.2999999999999865</v>
      </c>
      <c r="B56" s="2">
        <f t="shared" si="5"/>
        <v>2.2758344827333796</v>
      </c>
      <c r="C56" s="2">
        <f t="shared" si="6"/>
        <v>0.27419692563052811</v>
      </c>
      <c r="D56" s="2">
        <f t="shared" si="7"/>
        <v>-0.83699380936834866</v>
      </c>
    </row>
    <row r="57" spans="1:4">
      <c r="A57" s="2">
        <f t="shared" si="4"/>
        <v>8.3999999999999861</v>
      </c>
      <c r="B57" s="2">
        <f t="shared" si="5"/>
        <v>2.2526522197086458</v>
      </c>
      <c r="C57" s="2">
        <f t="shared" si="6"/>
        <v>0.26817288329864875</v>
      </c>
      <c r="D57" s="2">
        <f t="shared" si="7"/>
        <v>-0.86394768960415391</v>
      </c>
    </row>
    <row r="58" spans="1:4">
      <c r="A58" s="2">
        <f t="shared" si="4"/>
        <v>8.4999999999999858</v>
      </c>
      <c r="B58" s="2">
        <f t="shared" si="5"/>
        <v>2.2299762841448176</v>
      </c>
      <c r="C58" s="2">
        <f t="shared" si="6"/>
        <v>0.26235015107586135</v>
      </c>
      <c r="D58" s="2">
        <f t="shared" si="7"/>
        <v>-0.8904778348334097</v>
      </c>
    </row>
    <row r="59" spans="1:4">
      <c r="A59" s="2">
        <f t="shared" si="4"/>
        <v>8.5999999999999854</v>
      </c>
      <c r="B59" s="2">
        <f t="shared" si="5"/>
        <v>2.2077898534085185</v>
      </c>
      <c r="C59" s="2">
        <f t="shared" si="6"/>
        <v>0.25671975039633982</v>
      </c>
      <c r="D59" s="2">
        <f t="shared" si="7"/>
        <v>-0.91658236018574413</v>
      </c>
    </row>
    <row r="60" spans="1:4">
      <c r="A60" s="2">
        <f t="shared" si="4"/>
        <v>8.6999999999999851</v>
      </c>
      <c r="B60" s="2">
        <f t="shared" si="5"/>
        <v>2.1860768508926891</v>
      </c>
      <c r="C60" s="2">
        <f t="shared" si="6"/>
        <v>0.25127320125203367</v>
      </c>
      <c r="D60" s="2">
        <f t="shared" si="7"/>
        <v>-0.94226047330347174</v>
      </c>
    </row>
    <row r="61" spans="1:4">
      <c r="A61" s="2">
        <f t="shared" si="4"/>
        <v>8.7999999999999847</v>
      </c>
      <c r="B61" s="2">
        <f t="shared" si="5"/>
        <v>2.164821904824433</v>
      </c>
      <c r="C61" s="2">
        <f t="shared" si="6"/>
        <v>0.24600248918459508</v>
      </c>
      <c r="D61" s="2">
        <f t="shared" si="7"/>
        <v>-0.96751235702304095</v>
      </c>
    </row>
    <row r="62" spans="1:4">
      <c r="A62" s="2">
        <f t="shared" si="4"/>
        <v>8.8999999999999844</v>
      </c>
      <c r="B62" s="2">
        <f t="shared" si="5"/>
        <v>2.1440103097849526</v>
      </c>
      <c r="C62" s="2">
        <f t="shared" si="6"/>
        <v>0.24090003480729846</v>
      </c>
      <c r="D62" s="2">
        <f t="shared" si="7"/>
        <v>-0.99233906219831403</v>
      </c>
    </row>
    <row r="63" spans="1:4">
      <c r="A63" s="2">
        <f t="shared" si="4"/>
        <v>8.999999999999984</v>
      </c>
      <c r="B63" s="2">
        <f t="shared" si="5"/>
        <v>2.1236279907348288</v>
      </c>
      <c r="C63" s="2">
        <f t="shared" si="6"/>
        <v>0.23595866563720361</v>
      </c>
      <c r="D63" s="2">
        <f t="shared" si="7"/>
        <v>-1.0167424099489881</v>
      </c>
    </row>
    <row r="64" spans="1:4">
      <c r="A64" s="2">
        <f t="shared" si="4"/>
        <v>9.0999999999999837</v>
      </c>
      <c r="B64" s="2">
        <f t="shared" si="5"/>
        <v>2.1036614693557705</v>
      </c>
      <c r="C64" s="2">
        <f t="shared" si="6"/>
        <v>0.23117159003909607</v>
      </c>
      <c r="D64" s="2">
        <f t="shared" si="7"/>
        <v>-1.0407249026391419</v>
      </c>
    </row>
    <row r="65" spans="1:4">
      <c r="A65" s="2">
        <f t="shared" si="4"/>
        <v>9.1999999999999833</v>
      </c>
      <c r="B65" s="2">
        <f t="shared" si="5"/>
        <v>2.0840978325360995</v>
      </c>
      <c r="C65" s="2">
        <f t="shared" si="6"/>
        <v>0.22653237310175037</v>
      </c>
      <c r="D65" s="2">
        <f t="shared" si="7"/>
        <v>-1.0642896429193687</v>
      </c>
    </row>
    <row r="66" spans="1:4">
      <c r="A66" s="2">
        <f t="shared" si="4"/>
        <v>9.2999999999999829</v>
      </c>
      <c r="B66" s="2">
        <f t="shared" si="5"/>
        <v>2.0649247028418261</v>
      </c>
      <c r="C66" s="2">
        <f t="shared" si="6"/>
        <v>0.22203491428406771</v>
      </c>
      <c r="D66" s="2">
        <f t="shared" si="7"/>
        <v>-1.0874402601989344</v>
      </c>
    </row>
    <row r="67" spans="1:4">
      <c r="A67" s="2">
        <f t="shared" si="4"/>
        <v>9.3999999999999826</v>
      </c>
      <c r="B67" s="2">
        <f t="shared" si="5"/>
        <v>2.0461302108284158</v>
      </c>
      <c r="C67" s="2">
        <f t="shared" si="6"/>
        <v>0.21767342668387443</v>
      </c>
      <c r="D67" s="2">
        <f t="shared" si="7"/>
        <v>-1.1101808439499075</v>
      </c>
    </row>
    <row r="68" spans="1:4">
      <c r="A68" s="2">
        <f t="shared" si="4"/>
        <v>9.4999999999999822</v>
      </c>
      <c r="B68" s="2">
        <f t="shared" si="5"/>
        <v>2.0277029690603068</v>
      </c>
      <c r="C68" s="2">
        <f t="shared" si="6"/>
        <v>0.21344241779582215</v>
      </c>
      <c r="D68" s="2">
        <f t="shared" si="7"/>
        <v>-1.1325158832820583</v>
      </c>
    </row>
    <row r="69" spans="1:4">
      <c r="A69" s="2">
        <f t="shared" si="4"/>
        <v>9.5999999999999819</v>
      </c>
      <c r="B69" s="2">
        <f t="shared" si="5"/>
        <v>2.0096320477161655</v>
      </c>
      <c r="C69" s="2">
        <f t="shared" si="6"/>
        <v>0.20933667163710099</v>
      </c>
      <c r="D69" s="2">
        <f t="shared" si="7"/>
        <v>-1.154450212264291</v>
      </c>
    </row>
    <row r="70" spans="1:4">
      <c r="A70" s="2">
        <f t="shared" si="4"/>
        <v>9.6999999999999815</v>
      </c>
      <c r="B70" s="2">
        <f t="shared" si="5"/>
        <v>1.9919069516677157</v>
      </c>
      <c r="C70" s="2">
        <f t="shared" si="6"/>
        <v>0.20535123213069273</v>
      </c>
      <c r="D70" s="2">
        <f t="shared" si="7"/>
        <v>-1.1759889605049305</v>
      </c>
    </row>
    <row r="71" spans="1:4">
      <c r="A71" s="2">
        <f t="shared" si="4"/>
        <v>9.7999999999999812</v>
      </c>
      <c r="B71" s="2">
        <f t="shared" si="5"/>
        <v>1.9745175989289896</v>
      </c>
      <c r="C71" s="2">
        <f t="shared" si="6"/>
        <v>0.20148138764581566</v>
      </c>
      <c r="D71" s="2">
        <f t="shared" si="7"/>
        <v>-1.1971375085386307</v>
      </c>
    </row>
    <row r="72" spans="1:4">
      <c r="A72" s="2">
        <f t="shared" ref="A72:A73" si="8">A71+$G$10</f>
        <v>9.8999999999999808</v>
      </c>
      <c r="B72" s="2">
        <f t="shared" ref="B72:B73" si="9">EXP($G$2)*A72^$G$3</f>
        <v>1.9574543003810563</v>
      </c>
      <c r="C72" s="2">
        <f t="shared" ref="C72:C73" si="10">B72/A72</f>
        <v>0.19772265660414748</v>
      </c>
      <c r="D72" s="2">
        <f t="shared" ref="D72:D73" si="11">$G$5+$G$6*C72+$G$7*C72^2+$G$8*C72^3</f>
        <v>-1.217901447601726</v>
      </c>
    </row>
    <row r="73" spans="1:4">
      <c r="A73" s="2">
        <f t="shared" si="8"/>
        <v>9.9999999999999805</v>
      </c>
      <c r="B73" s="2">
        <f t="shared" si="9"/>
        <v>1.9407077406847117</v>
      </c>
      <c r="C73" s="2">
        <f t="shared" si="10"/>
        <v>0.19407077406847156</v>
      </c>
      <c r="D73" s="2">
        <f t="shared" si="11"/>
        <v>-1.2382865434102963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FF5E5-1247-4CFF-9117-8587D54A1DD5}">
  <dimension ref="A1:J73"/>
  <sheetViews>
    <sheetView zoomScale="125" zoomScaleNormal="130" workbookViewId="0">
      <pane ySplit="2" topLeftCell="A3" activePane="bottomLeft" state="frozen"/>
      <selection pane="bottomLeft" activeCell="G18" sqref="G18"/>
    </sheetView>
  </sheetViews>
  <sheetFormatPr defaultColWidth="10.83203125" defaultRowHeight="15.5"/>
  <cols>
    <col min="1" max="1" width="37" style="2" bestFit="1" customWidth="1"/>
    <col min="2" max="16384" width="10.83203125" style="2"/>
  </cols>
  <sheetData>
    <row r="1" spans="1:10">
      <c r="A1" s="1" t="s">
        <v>13</v>
      </c>
      <c r="B1" s="2" t="s">
        <v>14</v>
      </c>
      <c r="F1" s="1" t="s">
        <v>2</v>
      </c>
    </row>
    <row r="2" spans="1:10">
      <c r="A2" s="2" t="s">
        <v>3</v>
      </c>
      <c r="B2" s="2" t="s">
        <v>4</v>
      </c>
      <c r="C2" s="2" t="s">
        <v>5</v>
      </c>
      <c r="D2" s="2" t="s">
        <v>15</v>
      </c>
      <c r="F2" s="2" t="s">
        <v>6</v>
      </c>
      <c r="G2" s="7">
        <v>2.7421530000000001</v>
      </c>
      <c r="H2" s="8" t="s">
        <v>50</v>
      </c>
      <c r="I2" s="2">
        <f>EXP(G2)</f>
        <v>15.520364495281386</v>
      </c>
    </row>
    <row r="3" spans="1:10">
      <c r="A3" s="3">
        <v>3</v>
      </c>
      <c r="B3" s="2">
        <f t="shared" ref="B3" si="0">EXP($G$2)*A3^$G$3</f>
        <v>7.9953411781905004</v>
      </c>
      <c r="C3" s="2">
        <f t="shared" ref="C3" si="1">B3/A3</f>
        <v>2.6651137260635003</v>
      </c>
      <c r="D3" s="2">
        <f t="shared" ref="D3" si="2">$G$5+$G$6*C3+$G$7*C3^2+$G$8*C3^3</f>
        <v>28.630492110858683</v>
      </c>
      <c r="F3" s="2" t="s">
        <v>7</v>
      </c>
      <c r="G3" s="7">
        <v>-0.60375619999999997</v>
      </c>
    </row>
    <row r="4" spans="1:10">
      <c r="A4" s="2">
        <f>A3+$G$10</f>
        <v>3.1</v>
      </c>
      <c r="B4" s="2">
        <f t="shared" ref="B4:B67" si="3">EXP($G$2)*A4^$G$3</f>
        <v>7.8386134315011109</v>
      </c>
      <c r="C4" s="2">
        <f t="shared" ref="C4:C67" si="4">B4/A4</f>
        <v>2.5285849779035843</v>
      </c>
      <c r="D4" s="2">
        <f t="shared" ref="D4:D67" si="5">$G$5+$G$6*C4+$G$7*C4^2+$G$8*C4^3</f>
        <v>22.989133567852349</v>
      </c>
      <c r="F4" s="1" t="s">
        <v>8</v>
      </c>
      <c r="J4" s="1" t="s">
        <v>29</v>
      </c>
    </row>
    <row r="5" spans="1:10">
      <c r="A5" s="2">
        <f t="shared" ref="A5:A68" si="6">A4+$G$10</f>
        <v>3.2</v>
      </c>
      <c r="B5" s="2">
        <f t="shared" si="3"/>
        <v>7.6897900929894014</v>
      </c>
      <c r="C5" s="2">
        <f t="shared" si="4"/>
        <v>2.4030594040591877</v>
      </c>
      <c r="D5" s="2">
        <f t="shared" si="5"/>
        <v>18.522494427293772</v>
      </c>
      <c r="F5" s="2" t="s">
        <v>9</v>
      </c>
      <c r="G5" s="6">
        <f>'line 1'!G5</f>
        <v>-2.6541489999999999</v>
      </c>
      <c r="J5" s="4" t="s">
        <v>17</v>
      </c>
    </row>
    <row r="6" spans="1:10">
      <c r="A6" s="2">
        <f t="shared" si="6"/>
        <v>3.3000000000000003</v>
      </c>
      <c r="B6" s="2">
        <f t="shared" si="3"/>
        <v>7.5482436521207399</v>
      </c>
      <c r="C6" s="2">
        <f t="shared" si="4"/>
        <v>2.2873465612487087</v>
      </c>
      <c r="D6" s="2">
        <f t="shared" si="5"/>
        <v>14.971356879733747</v>
      </c>
      <c r="F6" s="2" t="s">
        <v>10</v>
      </c>
      <c r="G6" s="6">
        <f>'line 1'!G6</f>
        <v>9.1402079999999994</v>
      </c>
      <c r="J6" s="4"/>
    </row>
    <row r="7" spans="1:10">
      <c r="A7" s="2">
        <f t="shared" si="6"/>
        <v>3.4000000000000004</v>
      </c>
      <c r="B7" s="2">
        <f t="shared" si="3"/>
        <v>7.4134135092352453</v>
      </c>
      <c r="C7" s="2">
        <f t="shared" si="4"/>
        <v>2.1804157380103661</v>
      </c>
      <c r="D7" s="2">
        <f t="shared" si="5"/>
        <v>12.137587397954565</v>
      </c>
      <c r="F7" s="2" t="s">
        <v>11</v>
      </c>
      <c r="G7" s="6">
        <f>'line 1'!G7</f>
        <v>-10.32789</v>
      </c>
      <c r="J7" s="4" t="s">
        <v>18</v>
      </c>
    </row>
    <row r="8" spans="1:10">
      <c r="A8" s="2">
        <f t="shared" si="6"/>
        <v>3.5000000000000004</v>
      </c>
      <c r="B8" s="2">
        <f t="shared" si="3"/>
        <v>7.2847971228115229</v>
      </c>
      <c r="C8" s="2">
        <f t="shared" si="4"/>
        <v>2.0813706065175777</v>
      </c>
      <c r="D8" s="2">
        <f t="shared" si="5"/>
        <v>9.8687356813195031</v>
      </c>
      <c r="F8" s="2" t="s">
        <v>12</v>
      </c>
      <c r="G8" s="6">
        <f>'line 1'!G8</f>
        <v>4.2410370000000004</v>
      </c>
      <c r="J8" s="4" t="s">
        <v>19</v>
      </c>
    </row>
    <row r="9" spans="1:10">
      <c r="A9" s="2">
        <f t="shared" si="6"/>
        <v>3.6000000000000005</v>
      </c>
      <c r="B9" s="2">
        <f t="shared" si="3"/>
        <v>7.1619425426285117</v>
      </c>
      <c r="C9" s="2">
        <f t="shared" si="4"/>
        <v>1.9894284840634753</v>
      </c>
      <c r="D9" s="2">
        <f t="shared" si="5"/>
        <v>8.0467772457017865</v>
      </c>
      <c r="J9" s="4" t="s">
        <v>20</v>
      </c>
    </row>
    <row r="10" spans="1:10">
      <c r="A10" s="2">
        <f t="shared" si="6"/>
        <v>3.7000000000000006</v>
      </c>
      <c r="B10" s="2">
        <f t="shared" si="3"/>
        <v>7.044442080088098</v>
      </c>
      <c r="C10" s="2">
        <f t="shared" si="4"/>
        <v>1.9039032648886749</v>
      </c>
      <c r="D10" s="2">
        <f t="shared" si="5"/>
        <v>6.5798151128479674</v>
      </c>
      <c r="F10" s="1" t="s">
        <v>16</v>
      </c>
      <c r="G10" s="3">
        <v>0.1</v>
      </c>
      <c r="J10" s="4" t="s">
        <v>21</v>
      </c>
    </row>
    <row r="11" spans="1:10">
      <c r="A11" s="2">
        <f t="shared" si="6"/>
        <v>3.8000000000000007</v>
      </c>
      <c r="B11" s="2">
        <f t="shared" si="3"/>
        <v>6.9319269170050637</v>
      </c>
      <c r="C11" s="2">
        <f t="shared" si="4"/>
        <v>1.8241912939487006</v>
      </c>
      <c r="D11" s="2">
        <f t="shared" si="5"/>
        <v>5.3959141703070408</v>
      </c>
      <c r="J11" s="4" t="s">
        <v>22</v>
      </c>
    </row>
    <row r="12" spans="1:10">
      <c r="A12" s="2">
        <f t="shared" si="6"/>
        <v>3.9000000000000008</v>
      </c>
      <c r="B12" s="2">
        <f t="shared" si="3"/>
        <v>6.8240624931158997</v>
      </c>
      <c r="C12" s="2">
        <f t="shared" si="4"/>
        <v>1.7497596136194611</v>
      </c>
      <c r="D12" s="2">
        <f t="shared" si="5"/>
        <v>4.4384859077313337</v>
      </c>
      <c r="J12" s="4"/>
    </row>
    <row r="13" spans="1:10">
      <c r="A13" s="2">
        <f t="shared" si="6"/>
        <v>4.0000000000000009</v>
      </c>
      <c r="B13" s="2">
        <f t="shared" si="3"/>
        <v>6.7205445430823696</v>
      </c>
      <c r="C13" s="2">
        <f t="shared" si="4"/>
        <v>1.680136135770592</v>
      </c>
      <c r="D13" s="2">
        <f t="shared" si="5"/>
        <v>3.6628094221368173</v>
      </c>
      <c r="J13" s="4" t="s">
        <v>23</v>
      </c>
    </row>
    <row r="14" spans="1:10">
      <c r="A14" s="2">
        <f t="shared" si="6"/>
        <v>4.1000000000000005</v>
      </c>
      <c r="B14" s="2">
        <f t="shared" si="3"/>
        <v>6.6210956778522574</v>
      </c>
      <c r="C14" s="2">
        <f t="shared" si="4"/>
        <v>1.6149013848420137</v>
      </c>
      <c r="D14" s="2">
        <f t="shared" si="5"/>
        <v>3.0333916023442633</v>
      </c>
      <c r="J14" s="4" t="s">
        <v>24</v>
      </c>
    </row>
    <row r="15" spans="1:10">
      <c r="A15" s="2">
        <f t="shared" si="6"/>
        <v>4.2</v>
      </c>
      <c r="B15" s="2">
        <f t="shared" si="3"/>
        <v>6.5254624243676682</v>
      </c>
      <c r="C15" s="2">
        <f t="shared" si="4"/>
        <v>1.5536815296113495</v>
      </c>
      <c r="D15" s="2">
        <f t="shared" si="5"/>
        <v>2.5219515831746957</v>
      </c>
      <c r="J15" s="4" t="s">
        <v>25</v>
      </c>
    </row>
    <row r="16" spans="1:10">
      <c r="A16" s="2">
        <f t="shared" si="6"/>
        <v>4.3</v>
      </c>
      <c r="B16" s="2">
        <f t="shared" si="3"/>
        <v>6.4334126528934501</v>
      </c>
      <c r="C16" s="2">
        <f t="shared" si="4"/>
        <v>1.4961424774170815</v>
      </c>
      <c r="D16" s="2">
        <f t="shared" si="5"/>
        <v>2.1058727865359383</v>
      </c>
      <c r="J16" s="4" t="s">
        <v>26</v>
      </c>
    </row>
    <row r="17" spans="1:10">
      <c r="A17" s="2">
        <f t="shared" si="6"/>
        <v>4.3999999999999995</v>
      </c>
      <c r="B17" s="2">
        <f t="shared" si="3"/>
        <v>6.344733333518227</v>
      </c>
      <c r="C17" s="2">
        <f t="shared" si="4"/>
        <v>1.44198484852687</v>
      </c>
      <c r="D17" s="2">
        <f t="shared" si="5"/>
        <v>1.7670074678498509</v>
      </c>
      <c r="J17" s="4" t="s">
        <v>27</v>
      </c>
    </row>
    <row r="18" spans="1:10">
      <c r="A18" s="2">
        <f t="shared" si="6"/>
        <v>4.4999999999999991</v>
      </c>
      <c r="B18" s="2">
        <f t="shared" si="3"/>
        <v>6.2592285733016908</v>
      </c>
      <c r="C18" s="2">
        <f t="shared" si="4"/>
        <v>1.3909396829559315</v>
      </c>
      <c r="D18" s="2">
        <f t="shared" si="5"/>
        <v>1.4907486459522836</v>
      </c>
      <c r="J18" s="4" t="s">
        <v>28</v>
      </c>
    </row>
    <row r="19" spans="1:10">
      <c r="A19" s="2">
        <f t="shared" si="6"/>
        <v>4.5999999999999988</v>
      </c>
      <c r="B19" s="2">
        <f t="shared" si="3"/>
        <v>6.1767178935991405</v>
      </c>
      <c r="C19" s="2">
        <f t="shared" si="4"/>
        <v>1.3427647594780743</v>
      </c>
      <c r="D19" s="2">
        <f t="shared" si="5"/>
        <v>1.2653060334692494</v>
      </c>
      <c r="J19" s="4" t="s">
        <v>23</v>
      </c>
    </row>
    <row r="20" spans="1:10">
      <c r="A20" s="2">
        <f t="shared" si="6"/>
        <v>4.6999999999999984</v>
      </c>
      <c r="B20" s="2">
        <f t="shared" si="3"/>
        <v>6.0970347136699674</v>
      </c>
      <c r="C20" s="2">
        <f t="shared" si="4"/>
        <v>1.297241428440419</v>
      </c>
      <c r="D20" s="2">
        <f t="shared" si="5"/>
        <v>1.0811384717548069</v>
      </c>
      <c r="J20" s="5"/>
    </row>
    <row r="21" spans="1:10" ht="16" customHeight="1">
      <c r="A21" s="2">
        <f t="shared" si="6"/>
        <v>4.799999999999998</v>
      </c>
      <c r="B21" s="2">
        <f t="shared" si="3"/>
        <v>6.0200250120689356</v>
      </c>
      <c r="C21" s="2">
        <f t="shared" si="4"/>
        <v>1.254171877514362</v>
      </c>
      <c r="D21" s="2">
        <f t="shared" si="5"/>
        <v>0.9305070642924349</v>
      </c>
    </row>
    <row r="22" spans="1:10">
      <c r="A22" s="2">
        <f t="shared" si="6"/>
        <v>4.8999999999999977</v>
      </c>
      <c r="B22" s="2">
        <f t="shared" si="3"/>
        <v>5.9455461417603646</v>
      </c>
      <c r="C22" s="2">
        <f t="shared" si="4"/>
        <v>1.2133767636245647</v>
      </c>
      <c r="D22" s="2">
        <f t="shared" si="5"/>
        <v>0.80712185984806339</v>
      </c>
    </row>
    <row r="23" spans="1:10">
      <c r="A23" s="2">
        <f t="shared" si="6"/>
        <v>4.9999999999999973</v>
      </c>
      <c r="B23" s="2">
        <f t="shared" si="3"/>
        <v>5.8734657785692654</v>
      </c>
      <c r="C23" s="2">
        <f t="shared" si="4"/>
        <v>1.1746931557138538</v>
      </c>
      <c r="D23" s="2">
        <f t="shared" si="5"/>
        <v>0.70586138800357023</v>
      </c>
    </row>
    <row r="24" spans="1:10">
      <c r="A24" s="2">
        <f t="shared" si="6"/>
        <v>5.099999999999997</v>
      </c>
      <c r="B24" s="2">
        <f t="shared" si="3"/>
        <v>5.8036609856351031</v>
      </c>
      <c r="C24" s="2">
        <f t="shared" si="4"/>
        <v>1.1379727422813934</v>
      </c>
      <c r="D24" s="2">
        <f t="shared" si="5"/>
        <v>0.62254918556473626</v>
      </c>
    </row>
    <row r="25" spans="1:10">
      <c r="A25" s="2">
        <f t="shared" si="6"/>
        <v>5.1999999999999966</v>
      </c>
      <c r="B25" s="2">
        <f t="shared" si="3"/>
        <v>5.7360173790785565</v>
      </c>
      <c r="C25" s="2">
        <f t="shared" si="4"/>
        <v>1.1030802652074154</v>
      </c>
      <c r="D25" s="2">
        <f t="shared" si="5"/>
        <v>0.55377509772724753</v>
      </c>
    </row>
    <row r="26" spans="1:10">
      <c r="A26" s="2">
        <f t="shared" si="6"/>
        <v>5.2999999999999963</v>
      </c>
      <c r="B26" s="2">
        <f t="shared" si="3"/>
        <v>5.670428382221707</v>
      </c>
      <c r="C26" s="2">
        <f t="shared" si="4"/>
        <v>1.069892147589002</v>
      </c>
      <c r="D26" s="2">
        <f t="shared" si="5"/>
        <v>0.49675190069497344</v>
      </c>
    </row>
    <row r="27" spans="1:10">
      <c r="A27" s="2">
        <f t="shared" si="6"/>
        <v>5.3999999999999959</v>
      </c>
      <c r="B27" s="2">
        <f t="shared" si="3"/>
        <v>5.6067945574913978</v>
      </c>
      <c r="C27" s="2">
        <f t="shared" si="4"/>
        <v>1.0382952884243337</v>
      </c>
      <c r="D27" s="2">
        <f t="shared" si="5"/>
        <v>0.44919989716146791</v>
      </c>
    </row>
    <row r="28" spans="1:10">
      <c r="A28" s="2">
        <f t="shared" si="6"/>
        <v>5.4999999999999956</v>
      </c>
      <c r="B28" s="2">
        <f t="shared" si="3"/>
        <v>5.5450230066439232</v>
      </c>
      <c r="C28" s="2">
        <f t="shared" si="4"/>
        <v>1.0081860012079868</v>
      </c>
      <c r="D28" s="2">
        <f t="shared" si="5"/>
        <v>0.40925374736335129</v>
      </c>
      <c r="F28" s="1"/>
    </row>
    <row r="29" spans="1:10">
      <c r="A29" s="2">
        <f t="shared" si="6"/>
        <v>5.5999999999999952</v>
      </c>
      <c r="B29" s="2">
        <f t="shared" si="3"/>
        <v>5.4850268312250234</v>
      </c>
      <c r="C29" s="2">
        <f t="shared" si="4"/>
        <v>0.97946907700446928</v>
      </c>
      <c r="D29" s="2">
        <f t="shared" si="5"/>
        <v>0.37538703780108218</v>
      </c>
    </row>
    <row r="30" spans="1:10">
      <c r="A30" s="2">
        <f t="shared" si="6"/>
        <v>5.6999999999999948</v>
      </c>
      <c r="B30" s="2">
        <f t="shared" si="3"/>
        <v>5.4267246462616692</v>
      </c>
      <c r="C30" s="2">
        <f t="shared" si="4"/>
        <v>0.9520569554845042</v>
      </c>
      <c r="D30" s="2">
        <f t="shared" si="5"/>
        <v>0.34635104736093636</v>
      </c>
    </row>
    <row r="31" spans="1:10">
      <c r="A31" s="2">
        <f t="shared" si="6"/>
        <v>5.7999999999999945</v>
      </c>
      <c r="B31" s="2">
        <f t="shared" si="3"/>
        <v>5.3700401411035132</v>
      </c>
      <c r="C31" s="2">
        <f t="shared" si="4"/>
        <v>0.9258689898454342</v>
      </c>
      <c r="D31" s="2">
        <f t="shared" si="5"/>
        <v>0.32112491372610696</v>
      </c>
      <c r="F31" s="1"/>
    </row>
    <row r="32" spans="1:10">
      <c r="A32" s="2">
        <f t="shared" si="6"/>
        <v>5.8999999999999941</v>
      </c>
      <c r="B32" s="2">
        <f t="shared" si="3"/>
        <v>5.3149016821184727</v>
      </c>
      <c r="C32" s="2">
        <f t="shared" si="4"/>
        <v>0.9008307935794031</v>
      </c>
      <c r="D32" s="2">
        <f t="shared" si="5"/>
        <v>0.29887498207628349</v>
      </c>
    </row>
    <row r="33" spans="1:4">
      <c r="A33" s="2">
        <f t="shared" si="6"/>
        <v>5.9999999999999938</v>
      </c>
      <c r="B33" s="2">
        <f t="shared" si="3"/>
        <v>5.2612419526202316</v>
      </c>
      <c r="C33" s="2">
        <f t="shared" si="4"/>
        <v>0.87687365877003953</v>
      </c>
      <c r="D33" s="2">
        <f t="shared" si="5"/>
        <v>0.27892157115910576</v>
      </c>
    </row>
    <row r="34" spans="1:4">
      <c r="A34" s="2">
        <f t="shared" si="6"/>
        <v>6.0999999999999934</v>
      </c>
      <c r="B34" s="2">
        <f t="shared" si="3"/>
        <v>5.2089976259835975</v>
      </c>
      <c r="C34" s="2">
        <f t="shared" si="4"/>
        <v>0.85393403704649229</v>
      </c>
      <c r="D34" s="2">
        <f t="shared" si="5"/>
        <v>0.26071174766099947</v>
      </c>
    </row>
    <row r="35" spans="1:4">
      <c r="A35" s="2">
        <f t="shared" si="6"/>
        <v>6.1999999999999931</v>
      </c>
      <c r="B35" s="2">
        <f t="shared" si="3"/>
        <v>5.1581090684012141</v>
      </c>
      <c r="C35" s="2">
        <f t="shared" si="4"/>
        <v>0.83195307554858389</v>
      </c>
      <c r="D35" s="2">
        <f t="shared" si="5"/>
        <v>0.24379698030880803</v>
      </c>
    </row>
    <row r="36" spans="1:4">
      <c r="A36" s="2">
        <f t="shared" si="6"/>
        <v>6.2999999999999927</v>
      </c>
      <c r="B36" s="2">
        <f t="shared" si="3"/>
        <v>5.1085200681645588</v>
      </c>
      <c r="C36" s="2">
        <f t="shared" si="4"/>
        <v>0.81087620129596261</v>
      </c>
      <c r="D36" s="2">
        <f t="shared" si="5"/>
        <v>0.22781476703227366</v>
      </c>
    </row>
    <row r="37" spans="1:4">
      <c r="A37" s="2">
        <f t="shared" si="6"/>
        <v>6.3999999999999924</v>
      </c>
      <c r="B37" s="2">
        <f t="shared" si="3"/>
        <v>5.0601775887236942</v>
      </c>
      <c r="C37" s="2">
        <f t="shared" si="4"/>
        <v>0.79065274823807818</v>
      </c>
      <c r="D37" s="2">
        <f t="shared" si="5"/>
        <v>0.21247350465235604</v>
      </c>
    </row>
    <row r="38" spans="1:4">
      <c r="A38" s="2">
        <f t="shared" si="6"/>
        <v>6.499999999999992</v>
      </c>
      <c r="B38" s="2">
        <f t="shared" si="3"/>
        <v>5.013031543102378</v>
      </c>
      <c r="C38" s="2">
        <f t="shared" si="4"/>
        <v>0.77123562201575135</v>
      </c>
      <c r="D38" s="2">
        <f t="shared" si="5"/>
        <v>0.1975400108276848</v>
      </c>
    </row>
    <row r="39" spans="1:4">
      <c r="A39" s="2">
        <f t="shared" si="6"/>
        <v>6.5999999999999917</v>
      </c>
      <c r="B39" s="2">
        <f t="shared" si="3"/>
        <v>4.9670345875252355</v>
      </c>
      <c r="C39" s="2">
        <f t="shared" si="4"/>
        <v>0.7525809981098851</v>
      </c>
      <c r="D39" s="2">
        <f t="shared" si="5"/>
        <v>0.1828292200464301</v>
      </c>
    </row>
    <row r="40" spans="1:4">
      <c r="A40" s="2">
        <f t="shared" si="6"/>
        <v>6.6999999999999913</v>
      </c>
      <c r="B40" s="2">
        <f t="shared" si="3"/>
        <v>4.9221419323576452</v>
      </c>
      <c r="C40" s="2">
        <f t="shared" si="4"/>
        <v>0.73464804960561969</v>
      </c>
      <c r="D40" s="2">
        <f t="shared" si="5"/>
        <v>0.16819566523878859</v>
      </c>
    </row>
    <row r="41" spans="1:4">
      <c r="A41" s="2">
        <f t="shared" si="6"/>
        <v>6.7999999999999909</v>
      </c>
      <c r="B41" s="2">
        <f t="shared" si="3"/>
        <v>4.8783111686720231</v>
      </c>
      <c r="C41" s="2">
        <f t="shared" si="4"/>
        <v>0.71739870127529848</v>
      </c>
      <c r="D41" s="2">
        <f t="shared" si="5"/>
        <v>0.15352642874035616</v>
      </c>
    </row>
    <row r="42" spans="1:4">
      <c r="A42" s="2">
        <f t="shared" si="6"/>
        <v>6.8999999999999906</v>
      </c>
      <c r="B42" s="2">
        <f t="shared" si="3"/>
        <v>4.8355021089405756</v>
      </c>
      <c r="C42" s="2">
        <f t="shared" si="4"/>
        <v>0.700797407092838</v>
      </c>
      <c r="D42" s="2">
        <f t="shared" si="5"/>
        <v>0.13873530448390681</v>
      </c>
    </row>
    <row r="43" spans="1:4">
      <c r="A43" s="2">
        <f t="shared" si="6"/>
        <v>6.9999999999999902</v>
      </c>
      <c r="B43" s="2">
        <f t="shared" si="3"/>
        <v>4.7936766405179601</v>
      </c>
      <c r="C43" s="2">
        <f t="shared" si="4"/>
        <v>0.6848109486454238</v>
      </c>
      <c r="D43" s="2">
        <f t="shared" si="5"/>
        <v>0.12375796028192587</v>
      </c>
    </row>
    <row r="44" spans="1:4">
      <c r="A44" s="2">
        <f t="shared" si="6"/>
        <v>7.0999999999999899</v>
      </c>
      <c r="B44" s="2">
        <f t="shared" si="3"/>
        <v>4.7527985907208938</v>
      </c>
      <c r="C44" s="2">
        <f t="shared" si="4"/>
        <v>0.66940825221421141</v>
      </c>
      <c r="D44" s="2">
        <f t="shared" si="5"/>
        <v>0.10854792712586514</v>
      </c>
    </row>
    <row r="45" spans="1:4">
      <c r="A45" s="2">
        <f t="shared" si="6"/>
        <v>7.1999999999999895</v>
      </c>
      <c r="B45" s="2">
        <f t="shared" si="3"/>
        <v>4.7128336024380406</v>
      </c>
      <c r="C45" s="2">
        <f t="shared" si="4"/>
        <v>0.6545602225608399</v>
      </c>
      <c r="D45" s="2">
        <f t="shared" si="5"/>
        <v>9.3073273340928742E-2</v>
      </c>
    </row>
    <row r="46" spans="1:4">
      <c r="A46" s="2">
        <f t="shared" si="6"/>
        <v>7.2999999999999892</v>
      </c>
      <c r="B46" s="2">
        <f t="shared" si="3"/>
        <v>4.6737490193149451</v>
      </c>
      <c r="C46" s="2">
        <f t="shared" si="4"/>
        <v>0.64023959168697975</v>
      </c>
      <c r="D46" s="2">
        <f t="shared" si="5"/>
        <v>7.7313846600774783E-2</v>
      </c>
    </row>
    <row r="47" spans="1:4">
      <c r="A47" s="2">
        <f t="shared" si="6"/>
        <v>7.3999999999999888</v>
      </c>
      <c r="B47" s="2">
        <f t="shared" si="3"/>
        <v>4.6355137796572166</v>
      </c>
      <c r="C47" s="2">
        <f t="shared" si="4"/>
        <v>0.62642078103475995</v>
      </c>
      <c r="D47" s="2">
        <f t="shared" si="5"/>
        <v>6.1258987340318427E-2</v>
      </c>
    </row>
    <row r="48" spans="1:4">
      <c r="A48" s="2">
        <f t="shared" si="6"/>
        <v>7.4999999999999885</v>
      </c>
      <c r="B48" s="2">
        <f t="shared" si="3"/>
        <v>4.5980983182822328</v>
      </c>
      <c r="C48" s="2">
        <f t="shared" si="4"/>
        <v>0.61307977577096529</v>
      </c>
      <c r="D48" s="2">
        <f t="shared" si="5"/>
        <v>4.4905633896357822E-2</v>
      </c>
    </row>
    <row r="49" spans="1:4">
      <c r="A49" s="2">
        <f t="shared" si="6"/>
        <v>7.5999999999999881</v>
      </c>
      <c r="B49" s="2">
        <f t="shared" si="3"/>
        <v>4.5614744756268744</v>
      </c>
      <c r="C49" s="2">
        <f t="shared" si="4"/>
        <v>0.60019400995090544</v>
      </c>
      <c r="D49" s="2">
        <f t="shared" si="5"/>
        <v>2.8256753465991769E-2</v>
      </c>
    </row>
    <row r="50" spans="1:4">
      <c r="A50" s="2">
        <f t="shared" si="6"/>
        <v>7.6999999999999877</v>
      </c>
      <c r="B50" s="2">
        <f t="shared" si="3"/>
        <v>4.5256154134873645</v>
      </c>
      <c r="C50" s="2">
        <f t="shared" si="4"/>
        <v>0.58774226149186648</v>
      </c>
      <c r="D50" s="2">
        <f t="shared" si="5"/>
        <v>1.1320044272018936E-2</v>
      </c>
    </row>
    <row r="51" spans="1:4">
      <c r="A51" s="2">
        <f t="shared" si="6"/>
        <v>7.7999999999999874</v>
      </c>
      <c r="B51" s="2">
        <f t="shared" si="3"/>
        <v>4.4904955368282531</v>
      </c>
      <c r="C51" s="2">
        <f t="shared" si="4"/>
        <v>0.57570455600362314</v>
      </c>
      <c r="D51" s="2">
        <f t="shared" si="5"/>
        <v>-5.8931363792060765E-3</v>
      </c>
    </row>
    <row r="52" spans="1:4">
      <c r="A52" s="2">
        <f t="shared" si="6"/>
        <v>7.899999999999987</v>
      </c>
      <c r="B52" s="2">
        <f t="shared" si="3"/>
        <v>4.4560904211519112</v>
      </c>
      <c r="C52" s="2">
        <f t="shared" si="4"/>
        <v>0.56406207862682511</v>
      </c>
      <c r="D52" s="2">
        <f t="shared" si="5"/>
        <v>-2.3368655799295257E-2</v>
      </c>
    </row>
    <row r="53" spans="1:4">
      <c r="A53" s="2">
        <f t="shared" si="6"/>
        <v>7.9999999999999867</v>
      </c>
      <c r="B53" s="2">
        <f t="shared" si="3"/>
        <v>4.4223767449684015</v>
      </c>
      <c r="C53" s="2">
        <f t="shared" si="4"/>
        <v>0.55279709312105108</v>
      </c>
      <c r="D53" s="2">
        <f t="shared" si="5"/>
        <v>-4.1090332703141774E-2</v>
      </c>
    </row>
    <row r="54" spans="1:4">
      <c r="A54" s="2">
        <f t="shared" si="6"/>
        <v>8.0999999999999872</v>
      </c>
      <c r="B54" s="2">
        <f t="shared" si="3"/>
        <v>4.3893322269488273</v>
      </c>
      <c r="C54" s="2">
        <f t="shared" si="4"/>
        <v>0.54189286752454746</v>
      </c>
      <c r="D54" s="2">
        <f t="shared" si="5"/>
        <v>-5.9040533168746578E-2</v>
      </c>
    </row>
    <row r="55" spans="1:4">
      <c r="A55" s="2">
        <f t="shared" si="6"/>
        <v>8.1999999999999869</v>
      </c>
      <c r="B55" s="2">
        <f t="shared" si="3"/>
        <v>4.356935567384089</v>
      </c>
      <c r="C55" s="2">
        <f t="shared" si="4"/>
        <v>0.53133360577854827</v>
      </c>
      <c r="D55" s="2">
        <f t="shared" si="5"/>
        <v>-7.7200657526218075E-2</v>
      </c>
    </row>
    <row r="56" spans="1:4">
      <c r="A56" s="2">
        <f t="shared" si="6"/>
        <v>8.2999999999999865</v>
      </c>
      <c r="B56" s="2">
        <f t="shared" si="3"/>
        <v>4.3251663936056364</v>
      </c>
      <c r="C56" s="2">
        <f t="shared" si="4"/>
        <v>0.52110438477176424</v>
      </c>
      <c r="D56" s="2">
        <f t="shared" si="5"/>
        <v>-9.5551536332676767E-2</v>
      </c>
    </row>
    <row r="57" spans="1:4">
      <c r="A57" s="2">
        <f t="shared" si="6"/>
        <v>8.3999999999999861</v>
      </c>
      <c r="B57" s="2">
        <f t="shared" si="3"/>
        <v>4.2940052090560199</v>
      </c>
      <c r="C57" s="2">
        <f t="shared" si="4"/>
        <v>0.51119109631619364</v>
      </c>
      <c r="D57" s="2">
        <f t="shared" si="5"/>
        <v>-0.11407375059997071</v>
      </c>
    </row>
    <row r="58" spans="1:4">
      <c r="A58" s="2">
        <f t="shared" si="6"/>
        <v>8.4999999999999858</v>
      </c>
      <c r="B58" s="2">
        <f t="shared" si="3"/>
        <v>4.2634333457249713</v>
      </c>
      <c r="C58" s="2">
        <f t="shared" si="4"/>
        <v>0.5015803936147033</v>
      </c>
      <c r="D58" s="2">
        <f t="shared" si="5"/>
        <v>-0.13274788895420575</v>
      </c>
    </row>
    <row r="59" spans="1:4">
      <c r="A59" s="2">
        <f t="shared" si="6"/>
        <v>8.5999999999999854</v>
      </c>
      <c r="B59" s="2">
        <f t="shared" si="3"/>
        <v>4.23343291969202</v>
      </c>
      <c r="C59" s="2">
        <f t="shared" si="4"/>
        <v>0.49225964182465431</v>
      </c>
      <c r="D59" s="2">
        <f t="shared" si="5"/>
        <v>-0.15155475233303017</v>
      </c>
    </row>
    <row r="60" spans="1:4">
      <c r="A60" s="2">
        <f t="shared" si="6"/>
        <v>8.6999999999999851</v>
      </c>
      <c r="B60" s="2">
        <f t="shared" si="3"/>
        <v>4.2039867895392629</v>
      </c>
      <c r="C60" s="2">
        <f t="shared" si="4"/>
        <v>0.48321687236083566</v>
      </c>
      <c r="D60" s="2">
        <f t="shared" si="5"/>
        <v>-0.17047551509721087</v>
      </c>
    </row>
    <row r="61" spans="1:4">
      <c r="A61" s="2">
        <f t="shared" si="6"/>
        <v>8.7999999999999847</v>
      </c>
      <c r="B61" s="2">
        <f t="shared" si="3"/>
        <v>4.1750785174184291</v>
      </c>
      <c r="C61" s="2">
        <f t="shared" si="4"/>
        <v>0.47444074061573138</v>
      </c>
      <c r="D61" s="2">
        <f t="shared" si="5"/>
        <v>-0.18949184998859425</v>
      </c>
    </row>
    <row r="62" spans="1:4">
      <c r="A62" s="2">
        <f t="shared" si="6"/>
        <v>8.8999999999999844</v>
      </c>
      <c r="B62" s="2">
        <f t="shared" si="3"/>
        <v>4.1466923325748315</v>
      </c>
      <c r="C62" s="2">
        <f t="shared" si="4"/>
        <v>0.46592048680616166</v>
      </c>
      <c r="D62" s="2">
        <f t="shared" si="5"/>
        <v>-0.20858602315882113</v>
      </c>
    </row>
    <row r="63" spans="1:4">
      <c r="A63" s="2">
        <f t="shared" si="6"/>
        <v>8.999999999999984</v>
      </c>
      <c r="B63" s="2">
        <f t="shared" si="3"/>
        <v>4.1188130971475472</v>
      </c>
      <c r="C63" s="2">
        <f t="shared" si="4"/>
        <v>0.45764589968306163</v>
      </c>
      <c r="D63" s="2">
        <f t="shared" si="5"/>
        <v>-0.22774096448236297</v>
      </c>
    </row>
    <row r="64" spans="1:4">
      <c r="A64" s="2">
        <f t="shared" si="6"/>
        <v>9.0999999999999837</v>
      </c>
      <c r="B64" s="2">
        <f t="shared" si="3"/>
        <v>4.0914262740802601</v>
      </c>
      <c r="C64" s="2">
        <f t="shared" si="4"/>
        <v>0.44960728286596346</v>
      </c>
      <c r="D64" s="2">
        <f t="shared" si="5"/>
        <v>-0.24694031752070694</v>
      </c>
    </row>
    <row r="65" spans="1:4">
      <c r="A65" s="2">
        <f t="shared" si="6"/>
        <v>9.1999999999999833</v>
      </c>
      <c r="B65" s="2">
        <f t="shared" si="3"/>
        <v>4.0645178969909335</v>
      </c>
      <c r="C65" s="2">
        <f t="shared" si="4"/>
        <v>0.44179542358597185</v>
      </c>
      <c r="D65" s="2">
        <f t="shared" si="5"/>
        <v>-0.26616847279461442</v>
      </c>
    </row>
    <row r="66" spans="1:4">
      <c r="A66" s="2">
        <f t="shared" si="6"/>
        <v>9.2999999999999829</v>
      </c>
      <c r="B66" s="2">
        <f t="shared" si="3"/>
        <v>4.0380745418609312</v>
      </c>
      <c r="C66" s="2">
        <f t="shared" si="4"/>
        <v>0.43420156364096113</v>
      </c>
      <c r="D66" s="2">
        <f t="shared" si="5"/>
        <v>-0.28541058742573266</v>
      </c>
    </row>
    <row r="67" spans="1:4">
      <c r="A67" s="2">
        <f t="shared" si="6"/>
        <v>9.3999999999999826</v>
      </c>
      <c r="B67" s="2">
        <f t="shared" si="3"/>
        <v>4.0120833004154779</v>
      </c>
      <c r="C67" s="2">
        <f t="shared" si="4"/>
        <v>0.42681737238462608</v>
      </c>
      <c r="D67" s="2">
        <f t="shared" si="5"/>
        <v>-0.30465259370880149</v>
      </c>
    </row>
    <row r="68" spans="1:4">
      <c r="A68" s="2">
        <f t="shared" si="6"/>
        <v>9.4999999999999822</v>
      </c>
      <c r="B68" s="2">
        <f t="shared" ref="B68:B73" si="7">EXP($G$2)*A68^$G$3</f>
        <v>3.9865317550776425</v>
      </c>
      <c r="C68" s="2">
        <f t="shared" ref="C68:C73" si="8">B68/A68</f>
        <v>0.41963492158712107</v>
      </c>
      <c r="D68" s="2">
        <f t="shared" ref="D68:D73" si="9">$G$5+$G$6*C68+$G$7*C68^2+$G$8*C68^3</f>
        <v>-0.32388119875561733</v>
      </c>
    </row>
    <row r="69" spans="1:4">
      <c r="A69" s="2">
        <f t="shared" ref="A69:A73" si="10">A68+$G$10</f>
        <v>9.5999999999999819</v>
      </c>
      <c r="B69" s="2">
        <f t="shared" si="7"/>
        <v>3.9614079553873851</v>
      </c>
      <c r="C69" s="2">
        <f t="shared" si="8"/>
        <v>0.41264666201952005</v>
      </c>
      <c r="D69" s="2">
        <f t="shared" si="9"/>
        <v>-0.34308387699891396</v>
      </c>
    </row>
    <row r="70" spans="1:4">
      <c r="A70" s="2">
        <f t="shared" si="10"/>
        <v>9.6999999999999815</v>
      </c>
      <c r="B70" s="2">
        <f t="shared" si="7"/>
        <v>3.9367003957857118</v>
      </c>
      <c r="C70" s="2">
        <f t="shared" si="8"/>
        <v>0.40584540162739374</v>
      </c>
      <c r="D70" s="2">
        <f t="shared" si="9"/>
        <v>-0.36224885704752474</v>
      </c>
    </row>
    <row r="71" spans="1:4">
      <c r="A71" s="2">
        <f t="shared" si="10"/>
        <v>9.7999999999999812</v>
      </c>
      <c r="B71" s="2">
        <f t="shared" si="7"/>
        <v>3.9123979946717515</v>
      </c>
      <c r="C71" s="2">
        <f t="shared" si="8"/>
        <v>0.39922428517058767</v>
      </c>
      <c r="D71" s="2">
        <f t="shared" si="9"/>
        <v>-0.38136510413465363</v>
      </c>
    </row>
    <row r="72" spans="1:4">
      <c r="A72" s="2">
        <f t="shared" si="10"/>
        <v>9.8999999999999808</v>
      </c>
      <c r="B72" s="2">
        <f t="shared" si="7"/>
        <v>3.8884900746476911</v>
      </c>
      <c r="C72" s="2">
        <f t="shared" si="8"/>
        <v>0.39277677521693927</v>
      </c>
      <c r="D72" s="2">
        <f t="shared" si="9"/>
        <v>-0.40042229919117445</v>
      </c>
    </row>
    <row r="73" spans="1:4">
      <c r="A73" s="2">
        <f t="shared" si="10"/>
        <v>9.9999999999999805</v>
      </c>
      <c r="B73" s="2">
        <f t="shared" si="7"/>
        <v>3.8649663438729616</v>
      </c>
      <c r="C73" s="2">
        <f t="shared" si="8"/>
        <v>0.38649663438729692</v>
      </c>
      <c r="D73" s="2">
        <f t="shared" si="9"/>
        <v>-0.41941081539941266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line 1</vt:lpstr>
      <vt:lpstr>line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Leigh, Daniel</cp:lastModifiedBy>
  <dcterms:created xsi:type="dcterms:W3CDTF">2022-08-22T18:58:54Z</dcterms:created>
  <dcterms:modified xsi:type="dcterms:W3CDTF">2022-10-27T23:41:42Z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</Properties>
</file>